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gfernandez\Downloads\Pago 35\"/>
    </mc:Choice>
  </mc:AlternateContent>
  <xr:revisionPtr revIDLastSave="0" documentId="8_{C023D871-0DEB-4C8E-9A0A-6F06569C674C}" xr6:coauthVersionLast="47" xr6:coauthVersionMax="47" xr10:uidLastSave="{00000000-0000-0000-0000-000000000000}"/>
  <bookViews>
    <workbookView xWindow="-120" yWindow="-120" windowWidth="29040" windowHeight="15840" firstSheet="1" activeTab="2" xr2:uid="{00000000-000D-0000-FFFF-FFFF00000000}"/>
  </bookViews>
  <sheets>
    <sheet name="Oculta" sheetId="10" state="hidden" r:id="rId1"/>
    <sheet name="Tabla" sheetId="4" r:id="rId2"/>
    <sheet name="Datos" sheetId="1" r:id="rId3"/>
    <sheet name="Ley Frontera" sheetId="11" state="hidden" r:id="rId4"/>
  </sheets>
  <externalReferences>
    <externalReference r:id="rId5"/>
  </externalReferences>
  <definedNames>
    <definedName name="_xlnm._FilterDatabase" localSheetId="2" hidden="1">Datos!$A$1:$AC$10</definedName>
    <definedName name="_xlnm.Print_Area" localSheetId="1">Tabla!$XFD$1</definedName>
    <definedName name="Cantidad">#REF!</definedName>
    <definedName name="EDS">Oculta!$A$3:$B$45</definedName>
    <definedName name="Volumen">Oculta!$A$3:$A$45</definedName>
  </definedNames>
  <calcPr calcId="191029"/>
  <pivotCaches>
    <pivotCache cacheId="0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2" i="1" l="1"/>
  <c r="A1" i="4"/>
  <c r="B2" i="4" s="1"/>
  <c r="B1" i="10"/>
  <c r="B2" i="10" s="1"/>
  <c r="B40" i="10" s="1"/>
  <c r="A40" i="10" s="1"/>
  <c r="A1" i="10"/>
  <c r="A2" i="10" s="1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14" i="4"/>
  <c r="B15" i="10" l="1"/>
  <c r="A15" i="10" s="1"/>
  <c r="B42" i="10"/>
  <c r="A42" i="10" s="1"/>
  <c r="B44" i="10"/>
  <c r="A44" i="10" s="1"/>
  <c r="B36" i="10"/>
  <c r="A36" i="10" s="1"/>
  <c r="B7" i="10"/>
  <c r="A7" i="10" s="1"/>
  <c r="B3" i="10"/>
  <c r="A3" i="10" s="1"/>
  <c r="B30" i="10"/>
  <c r="A30" i="10" s="1"/>
  <c r="B22" i="10"/>
  <c r="A22" i="10" s="1"/>
  <c r="B32" i="10"/>
  <c r="A32" i="10" s="1"/>
  <c r="B11" i="10"/>
  <c r="A11" i="10" s="1"/>
  <c r="B19" i="10"/>
  <c r="A19" i="10" s="1"/>
  <c r="B6" i="10"/>
  <c r="A6" i="10" s="1"/>
  <c r="B20" i="10"/>
  <c r="A20" i="10" s="1"/>
  <c r="B5" i="10"/>
  <c r="A5" i="10" s="1"/>
  <c r="B8" i="10"/>
  <c r="A8" i="10" s="1"/>
  <c r="B38" i="10"/>
  <c r="A38" i="10" s="1"/>
  <c r="B4" i="10"/>
  <c r="A4" i="10" s="1"/>
  <c r="B37" i="10"/>
  <c r="A37" i="10" s="1"/>
  <c r="B16" i="10"/>
  <c r="A16" i="10" s="1"/>
  <c r="B24" i="10"/>
  <c r="A24" i="10" s="1"/>
  <c r="B43" i="10"/>
  <c r="A43" i="10" s="1"/>
  <c r="B31" i="10"/>
  <c r="A31" i="10" s="1"/>
  <c r="B27" i="10"/>
  <c r="A27" i="10" s="1"/>
  <c r="B33" i="10"/>
  <c r="A33" i="10" s="1"/>
  <c r="B26" i="10"/>
  <c r="A26" i="10" s="1"/>
  <c r="B23" i="10"/>
  <c r="A23" i="10" s="1"/>
  <c r="B41" i="10"/>
  <c r="A41" i="10" s="1"/>
  <c r="B39" i="10"/>
  <c r="A39" i="10" s="1"/>
  <c r="B28" i="10"/>
  <c r="A28" i="10" s="1"/>
  <c r="B9" i="10"/>
  <c r="A9" i="10" s="1"/>
  <c r="B14" i="10"/>
  <c r="A14" i="10" s="1"/>
  <c r="B21" i="10"/>
  <c r="A21" i="10" s="1"/>
  <c r="B10" i="10"/>
  <c r="A10" i="10" s="1"/>
  <c r="B45" i="10"/>
  <c r="A45" i="10" s="1"/>
  <c r="B25" i="10"/>
  <c r="A25" i="10" s="1"/>
  <c r="B18" i="10"/>
  <c r="A18" i="10" s="1"/>
  <c r="B13" i="10"/>
  <c r="A13" i="10" s="1"/>
  <c r="B34" i="10"/>
  <c r="A34" i="10" s="1"/>
  <c r="B35" i="10"/>
  <c r="A35" i="10" s="1"/>
  <c r="B17" i="10"/>
  <c r="A17" i="10" s="1"/>
  <c r="B12" i="10"/>
  <c r="A12" i="10" s="1"/>
  <c r="B29" i="10"/>
  <c r="A29" i="10" s="1"/>
</calcChain>
</file>

<file path=xl/sharedStrings.xml><?xml version="1.0" encoding="utf-8"?>
<sst xmlns="http://schemas.openxmlformats.org/spreadsheetml/2006/main" count="395" uniqueCount="196">
  <si>
    <t>Comprobante</t>
  </si>
  <si>
    <t>Fecha</t>
  </si>
  <si>
    <t>Hora</t>
  </si>
  <si>
    <t>Placa</t>
  </si>
  <si>
    <t>Producto</t>
  </si>
  <si>
    <t>Volumen</t>
  </si>
  <si>
    <t>Kilometraje</t>
  </si>
  <si>
    <t>Corte</t>
  </si>
  <si>
    <t>Estación de Servicio</t>
  </si>
  <si>
    <t>Total general</t>
  </si>
  <si>
    <t>Factura</t>
  </si>
  <si>
    <t>A</t>
  </si>
  <si>
    <t>G</t>
  </si>
  <si>
    <t>B</t>
  </si>
  <si>
    <t>C</t>
  </si>
  <si>
    <t>D</t>
  </si>
  <si>
    <t>E</t>
  </si>
  <si>
    <t>F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</si>
  <si>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</si>
  <si>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</si>
  <si>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</si>
  <si>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</si>
  <si>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</si>
  <si>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</si>
  <si>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</si>
  <si>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</si>
  <si>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</si>
  <si>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</si>
  <si>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</si>
  <si>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</si>
  <si>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</si>
  <si>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Datos</t>
  </si>
  <si>
    <t>Total Suma de Volumen</t>
  </si>
  <si>
    <t xml:space="preserve">REPORTE DE CONSUMOS </t>
  </si>
  <si>
    <t>Valor Factura</t>
  </si>
  <si>
    <t>Total Suma de Valor Factura</t>
  </si>
  <si>
    <t>Real</t>
  </si>
  <si>
    <t>BIOACEM B8</t>
  </si>
  <si>
    <t>A.C.P.M.</t>
  </si>
  <si>
    <t>GASOLINA CORRIENTE 8% OXIGENADA</t>
  </si>
  <si>
    <t>CORRIENTE</t>
  </si>
  <si>
    <t>BIOACEM B10</t>
  </si>
  <si>
    <t>BIODIESEL B10</t>
  </si>
  <si>
    <t>GASOLINA CORRIENTE</t>
  </si>
  <si>
    <t>GASOLINA EXTRA 8% OXIGENADA</t>
  </si>
  <si>
    <t>EXTRA</t>
  </si>
  <si>
    <t>BIODIESEL B8</t>
  </si>
  <si>
    <t xml:space="preserve">BIODIESEL B2                            </t>
  </si>
  <si>
    <t xml:space="preserve">ACPM                                    </t>
  </si>
  <si>
    <t>GASOLINA CORRIENTE OXIGENADA 10%</t>
  </si>
  <si>
    <t>BIOACEM B2</t>
  </si>
  <si>
    <t xml:space="preserve">BIOACEM B8                              </t>
  </si>
  <si>
    <t xml:space="preserve">BIODIESEL B5                            </t>
  </si>
  <si>
    <t xml:space="preserve">GASOLINA EXTRA OXIGENADA 10%            </t>
  </si>
  <si>
    <t xml:space="preserve">GASOLINA CORRIENTE 8% OXIGENADA         </t>
  </si>
  <si>
    <t xml:space="preserve">GASOLINA CORRIENTE OXIGENADA 10%        </t>
  </si>
  <si>
    <t xml:space="preserve">BIOACEM B7                              </t>
  </si>
  <si>
    <t xml:space="preserve">BIOACEM B2                              </t>
  </si>
  <si>
    <t>GASOLINA EXTRA OXIGENADA 10%</t>
  </si>
  <si>
    <t>GASOLINA EXTRA</t>
  </si>
  <si>
    <t>GASOLINA CORRIENTE 2% OXIGENADA</t>
  </si>
  <si>
    <t>GASOLINA CORRIENTE 3% OXIGENADA.</t>
  </si>
  <si>
    <t>GASOLINA CORRIENTE 4% OXIGENADA</t>
  </si>
  <si>
    <t>GASOLINA CORRIENTE 5% OXIGENADA</t>
  </si>
  <si>
    <t>GASOLINA EXTRA 2% OXIGENADA</t>
  </si>
  <si>
    <t>GASOLINA EXTRA 3% OXIGENADA</t>
  </si>
  <si>
    <t>GASOLINA EXTRA 4% OXIGENADA</t>
  </si>
  <si>
    <t>GASOLINA CORRIENTE 6% OXIGENADA</t>
  </si>
  <si>
    <t>GASOLINA CORRIENTE 7% OXIGENADA</t>
  </si>
  <si>
    <t>GASOLINA EXTRA 5% OXIGENADA</t>
  </si>
  <si>
    <t>GASOLINA CORRIENTE 3% OXIGENADA</t>
  </si>
  <si>
    <t>GAS NATURAL VEHICULAR</t>
  </si>
  <si>
    <t>GNV</t>
  </si>
  <si>
    <t>BIODIESEL B9</t>
  </si>
  <si>
    <t>BIOACEM B9</t>
  </si>
  <si>
    <t>BIOACEM B12</t>
  </si>
  <si>
    <t>GASOLINA EXTRA 7% OXIGENADA</t>
  </si>
  <si>
    <t>BIOACEM B11</t>
  </si>
  <si>
    <t>GASOLINA EXTRA 6% OXIGENADA</t>
  </si>
  <si>
    <t>ACPM</t>
  </si>
  <si>
    <t>ID EDS</t>
  </si>
  <si>
    <t>ok</t>
  </si>
  <si>
    <t>EDS LEY FRONTERA</t>
  </si>
  <si>
    <t>Si</t>
  </si>
  <si>
    <t>EDS EL AMARILLO</t>
  </si>
  <si>
    <t>EDS EL CERRO</t>
  </si>
  <si>
    <t>EDS PELAYA</t>
  </si>
  <si>
    <t>EDS TERMINAL PASTO</t>
  </si>
  <si>
    <t>EDS EL ROSAL</t>
  </si>
  <si>
    <t>EDS ESMERALDA 3</t>
  </si>
  <si>
    <t>EDS ATILA</t>
  </si>
  <si>
    <t>EDS LA ESMERALDA 2</t>
  </si>
  <si>
    <t>EDS CAMIONERO</t>
  </si>
  <si>
    <t>EDS MOCOA</t>
  </si>
  <si>
    <t>EDS PANAMERICANA</t>
  </si>
  <si>
    <t>EDS EL RUBI</t>
  </si>
  <si>
    <t>EDS ARIAS SOLARTE</t>
  </si>
  <si>
    <t>EDS CENTRO DIESEL</t>
  </si>
  <si>
    <t>EDS LA VALLENATA</t>
  </si>
  <si>
    <t>EDS LOS LAGOS PITS</t>
  </si>
  <si>
    <t>EDS SABANA DE LOS TRAPICHES</t>
  </si>
  <si>
    <t>EDS LAS MALVINAS</t>
  </si>
  <si>
    <t>EDS SERVICAR</t>
  </si>
  <si>
    <t>EDS CODI GUATAPURÍ</t>
  </si>
  <si>
    <t>EDS COROZAL</t>
  </si>
  <si>
    <t>EDS BUCARAMANGA</t>
  </si>
  <si>
    <t>SERVICENTRO EL CONDADO</t>
  </si>
  <si>
    <t>EDS LA MULERA</t>
  </si>
  <si>
    <t>EDS BYZA UNO</t>
  </si>
  <si>
    <t>EDS BYZA DOS</t>
  </si>
  <si>
    <t>EDS SERVICENTRO LA VICTORIA</t>
  </si>
  <si>
    <t>EDS AVENIDA SEXTA</t>
  </si>
  <si>
    <t>EDS PLAYAS DEL MIRA KM 54</t>
  </si>
  <si>
    <t>EDS LA MALOCA</t>
  </si>
  <si>
    <t>EDS AEROCARGA</t>
  </si>
  <si>
    <t>EDS EL AMPARO</t>
  </si>
  <si>
    <t>EDS BOMBA LA DON JUANA</t>
  </si>
  <si>
    <t>EDS EL BUQUE S A S</t>
  </si>
  <si>
    <t>EDS ADALUZ</t>
  </si>
  <si>
    <t>EDS FALKONERY</t>
  </si>
  <si>
    <t>EDS BOYACA</t>
  </si>
  <si>
    <t>EDS BRISAS DEL ORINOCO</t>
  </si>
  <si>
    <t>EDS LAS PALMAS DE AGUACHICA</t>
  </si>
  <si>
    <t>BIOACEM B5</t>
  </si>
  <si>
    <t>Urea 1</t>
  </si>
  <si>
    <t>UREA</t>
  </si>
  <si>
    <t xml:space="preserve"> DE 2025</t>
  </si>
  <si>
    <t>ID Ceco</t>
  </si>
  <si>
    <t>Codigo Destinatario</t>
  </si>
  <si>
    <t>Regional</t>
  </si>
  <si>
    <t>Ciudad</t>
  </si>
  <si>
    <t>Canal Venta</t>
  </si>
  <si>
    <t>Precio Facturado</t>
  </si>
  <si>
    <t>Contrato</t>
  </si>
  <si>
    <t>Centro de Costo</t>
  </si>
  <si>
    <t>Precio</t>
  </si>
  <si>
    <t>Homologación CREG</t>
  </si>
  <si>
    <t>Total Venta</t>
  </si>
  <si>
    <t>Categoría</t>
  </si>
  <si>
    <t>Tipo de Venta</t>
  </si>
  <si>
    <t>Nro Economico</t>
  </si>
  <si>
    <t>SABANA</t>
  </si>
  <si>
    <t>BOGOTÁ, D.C.</t>
  </si>
  <si>
    <t>Combustibles</t>
  </si>
  <si>
    <t>Bogotá</t>
  </si>
  <si>
    <t>En línea</t>
  </si>
  <si>
    <t>09/01/2025</t>
  </si>
  <si>
    <t>03/01/2025</t>
  </si>
  <si>
    <t>08/01/2025</t>
  </si>
  <si>
    <t>05/01/2025</t>
  </si>
  <si>
    <t>07:00</t>
  </si>
  <si>
    <t>20:16</t>
  </si>
  <si>
    <t>07:41</t>
  </si>
  <si>
    <t>02444315</t>
  </si>
  <si>
    <t>EDS CENTRO BOGOTA</t>
  </si>
  <si>
    <t>OKZ914</t>
  </si>
  <si>
    <t>0040006276</t>
  </si>
  <si>
    <t>SG ALCALDIA MAYOR OC 125415</t>
  </si>
  <si>
    <t>95789</t>
  </si>
  <si>
    <t>01664292</t>
  </si>
  <si>
    <t>08:45</t>
  </si>
  <si>
    <t>OKZ959</t>
  </si>
  <si>
    <t>160547</t>
  </si>
  <si>
    <t>08:53</t>
  </si>
  <si>
    <t>07:55</t>
  </si>
  <si>
    <t>EDS JAVERIANA</t>
  </si>
  <si>
    <t>16:06</t>
  </si>
  <si>
    <t>08:47</t>
  </si>
  <si>
    <t>11:05</t>
  </si>
  <si>
    <t>01660159</t>
  </si>
  <si>
    <t>OBI770</t>
  </si>
  <si>
    <t>297340</t>
  </si>
  <si>
    <t>01660286</t>
  </si>
  <si>
    <t>OBG442</t>
  </si>
  <si>
    <t>170752</t>
  </si>
  <si>
    <t>02445254</t>
  </si>
  <si>
    <t>OLM971</t>
  </si>
  <si>
    <t>172617</t>
  </si>
  <si>
    <t>02445249</t>
  </si>
  <si>
    <t>297674</t>
  </si>
  <si>
    <t>02263888</t>
  </si>
  <si>
    <t>OBH309</t>
  </si>
  <si>
    <t>245734</t>
  </si>
  <si>
    <t>02443139</t>
  </si>
  <si>
    <t>OLM972</t>
  </si>
  <si>
    <t>147900</t>
  </si>
  <si>
    <t>01661514</t>
  </si>
  <si>
    <t>OBI772</t>
  </si>
  <si>
    <t>270509</t>
  </si>
  <si>
    <t>Precio Especial</t>
  </si>
  <si>
    <t>1 AL 12 DE ENERO</t>
  </si>
  <si>
    <t>BOGOTA DISTRITO CAPITAL</t>
  </si>
  <si>
    <t>Total SG ALCALDIA MAYOR OC 125415</t>
  </si>
  <si>
    <t>key</t>
  </si>
  <si>
    <t>100080091039465</t>
  </si>
  <si>
    <t>100080091069465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</si>
</sst>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_ &quot;$&quot;\ * #,##0.00_ ;_ &quot;$&quot;\ * \-#,##0.00_ ;_ &quot;$&quot;\ * &quot;-&quot;??_ ;_ @_ "/>
    <numFmt numFmtId="165" formatCode="#,##0.000"/>
    <numFmt numFmtId="166" formatCode="[$-F400]h:mm:ss\ AM/PM"/>
    <numFmt numFmtId="167" formatCode="#,##0.000_);\(#,##0.000\)"/>
  </numFmts>
  <fonts count="36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color indexed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9"/>
      <color indexed="9"/>
      <name val="Terpel Sans"/>
    </font>
    <font>
      <b/>
      <sz val="28"/>
      <name val="Terpel Sans"/>
    </font>
    <font>
      <sz val="8"/>
      <name val="Terpel Sans"/>
    </font>
    <font>
      <sz val="8"/>
      <color indexed="9"/>
      <name val="Terpel Sans"/>
    </font>
    <font>
      <b/>
      <sz val="21"/>
      <name val="Terpel Sans"/>
    </font>
    <font>
      <sz val="10"/>
      <name val="Terpel Sans"/>
    </font>
    <font>
      <sz val="11"/>
      <name val="Terpel Sans"/>
    </font>
    <font>
      <sz val="11"/>
      <color indexed="9"/>
      <name val="Terpel Sans"/>
    </font>
    <font>
      <b/>
      <sz val="11"/>
      <color theme="0"/>
      <name val="Terpel Sans"/>
    </font>
    <font>
      <b/>
      <sz val="11"/>
      <name val="Terpel Sans"/>
    </font>
    <font>
      <sz val="21"/>
      <name val="Terpel Sans Medium"/>
    </font>
    <font>
      <b/>
      <sz val="9"/>
      <color rgb="FFFFFFFF"/>
      <name val="Terpel Sans"/>
    </font>
    <font>
      <sz val="9"/>
      <color theme="1"/>
      <name val="Terpel Sans"/>
    </font>
    <font>
      <b/>
      <sz val="8"/>
      <color theme="0"/>
      <name val="Terpel Sans"/>
    </font>
    <font>
      <sz val="11"/>
      <color theme="0"/>
      <name val="Terpel Sans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 style="thin">
        <color indexed="64"/>
      </left>
      <right/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/>
      <diagonal/>
    </border>
    <border>
      <left style="thin">
        <color indexed="8"/>
      </left>
      <right style="thin">
        <color indexed="8"/>
      </right>
      <top style="thin">
        <color rgb="FFABABAB"/>
      </top>
      <bottom style="thin">
        <color rgb="FFABABAB"/>
      </bottom>
      <diagonal/>
    </border>
    <border>
      <left style="thin">
        <color indexed="8"/>
      </left>
      <right/>
      <top style="thin">
        <color rgb="FFABABAB"/>
      </top>
      <bottom/>
      <diagonal/>
    </border>
    <border>
      <left style="thin">
        <color indexed="8"/>
      </left>
      <right/>
      <top style="thin">
        <color rgb="FFABABAB"/>
      </top>
      <bottom style="thin">
        <color rgb="FFABABAB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rgb="FFABABAB"/>
      </left>
      <right/>
      <top/>
      <bottom/>
      <diagonal/>
    </border>
    <border>
      <left style="thin">
        <color indexed="64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indexed="64"/>
      </top>
      <bottom style="thin">
        <color indexed="64"/>
      </bottom>
      <diagonal/>
    </border>
    <border>
      <left style="thin">
        <color indexed="65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6" fillId="4" borderId="0" applyNumberFormat="0" applyBorder="0" applyAlignment="0" applyProtection="0"/>
    <xf numFmtId="0" fontId="7" fillId="16" borderId="1" applyNumberFormat="0" applyAlignment="0" applyProtection="0"/>
    <xf numFmtId="0" fontId="8" fillId="17" borderId="2" applyNumberFormat="0" applyAlignment="0" applyProtection="0"/>
    <xf numFmtId="0" fontId="9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21" borderId="0" applyNumberFormat="0" applyBorder="0" applyAlignment="0" applyProtection="0"/>
    <xf numFmtId="0" fontId="11" fillId="7" borderId="1" applyNumberFormat="0" applyAlignment="0" applyProtection="0"/>
    <xf numFmtId="0" fontId="12" fillId="3" borderId="0" applyNumberFormat="0" applyBorder="0" applyAlignment="0" applyProtection="0"/>
    <xf numFmtId="164" fontId="1" fillId="0" borderId="0" applyFont="0" applyFill="0" applyBorder="0" applyAlignment="0" applyProtection="0"/>
    <xf numFmtId="0" fontId="13" fillId="22" borderId="0" applyNumberFormat="0" applyBorder="0" applyAlignment="0" applyProtection="0"/>
    <xf numFmtId="0" fontId="1" fillId="23" borderId="4" applyNumberFormat="0" applyFont="0" applyAlignment="0" applyProtection="0"/>
    <xf numFmtId="0" fontId="14" fillId="1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6" applyNumberFormat="0" applyFill="0" applyAlignment="0" applyProtection="0"/>
    <xf numFmtId="0" fontId="19" fillId="0" borderId="7" applyNumberFormat="0" applyFill="0" applyAlignment="0" applyProtection="0"/>
    <xf numFmtId="0" fontId="10" fillId="0" borderId="8" applyNumberFormat="0" applyFill="0" applyAlignment="0" applyProtection="0"/>
    <xf numFmtId="0" fontId="20" fillId="0" borderId="9" applyNumberFormat="0" applyFill="0" applyAlignment="0" applyProtection="0"/>
  </cellStyleXfs>
  <cellXfs count="75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21" fillId="0" borderId="0" xfId="0" applyFont="1"/>
    <xf numFmtId="0" fontId="22" fillId="24" borderId="0" xfId="0" applyFont="1" applyFill="1" applyAlignment="1">
      <alignment vertical="center"/>
    </xf>
    <xf numFmtId="0" fontId="23" fillId="24" borderId="0" xfId="0" applyFont="1" applyFill="1"/>
    <xf numFmtId="0" fontId="24" fillId="24" borderId="0" xfId="0" applyFont="1" applyFill="1"/>
    <xf numFmtId="0" fontId="25" fillId="24" borderId="0" xfId="0" applyFont="1" applyFill="1" applyAlignment="1">
      <alignment vertical="center"/>
    </xf>
    <xf numFmtId="0" fontId="26" fillId="0" borderId="0" xfId="0" applyFont="1"/>
    <xf numFmtId="0" fontId="27" fillId="24" borderId="0" xfId="0" applyFont="1" applyFill="1" applyProtection="1">
      <protection locked="0"/>
    </xf>
    <xf numFmtId="0" fontId="28" fillId="24" borderId="0" xfId="0" applyFont="1" applyFill="1" applyProtection="1">
      <protection locked="0"/>
    </xf>
    <xf numFmtId="0" fontId="23" fillId="24" borderId="0" xfId="0" applyFont="1" applyFill="1" applyProtection="1">
      <protection locked="0"/>
    </xf>
    <xf numFmtId="0" fontId="31" fillId="24" borderId="0" xfId="0" applyFont="1" applyFill="1" applyAlignment="1">
      <alignment vertical="center"/>
    </xf>
    <xf numFmtId="0" fontId="32" fillId="25" borderId="10" xfId="0" applyFont="1" applyFill="1" applyBorder="1" applyAlignment="1">
      <alignment horizontal="center" vertical="center" wrapText="1"/>
    </xf>
    <xf numFmtId="0" fontId="33" fillId="0" borderId="10" xfId="0" applyFont="1" applyBorder="1"/>
    <xf numFmtId="0" fontId="23" fillId="0" borderId="0" xfId="0" applyFont="1" applyAlignment="1">
      <alignment horizontal="center"/>
    </xf>
    <xf numFmtId="166" fontId="23" fillId="0" borderId="0" xfId="0" applyNumberFormat="1" applyFont="1" applyAlignment="1">
      <alignment horizontal="center"/>
    </xf>
    <xf numFmtId="0" fontId="23" fillId="0" borderId="0" xfId="32" applyNumberFormat="1" applyFont="1" applyFill="1" applyBorder="1" applyAlignment="1">
      <alignment horizontal="center"/>
    </xf>
    <xf numFmtId="0" fontId="23" fillId="24" borderId="0" xfId="0" applyFont="1" applyFill="1" applyAlignment="1">
      <alignment horizontal="center" vertical="center"/>
    </xf>
    <xf numFmtId="166" fontId="23" fillId="24" borderId="0" xfId="0" applyNumberFormat="1" applyFont="1" applyFill="1" applyAlignment="1">
      <alignment horizontal="center" vertical="center"/>
    </xf>
    <xf numFmtId="0" fontId="23" fillId="24" borderId="0" xfId="32" applyNumberFormat="1" applyFont="1" applyFill="1" applyBorder="1" applyAlignment="1">
      <alignment horizontal="center" vertical="center"/>
    </xf>
    <xf numFmtId="0" fontId="34" fillId="25" borderId="0" xfId="0" applyFont="1" applyFill="1" applyAlignment="1">
      <alignment horizontal="center" vertical="center"/>
    </xf>
    <xf numFmtId="166" fontId="34" fillId="25" borderId="0" xfId="0" applyNumberFormat="1" applyFont="1" applyFill="1" applyAlignment="1">
      <alignment horizontal="center" vertical="center"/>
    </xf>
    <xf numFmtId="0" fontId="34" fillId="24" borderId="0" xfId="0" applyFont="1" applyFill="1" applyAlignment="1">
      <alignment horizontal="center" vertical="center"/>
    </xf>
    <xf numFmtId="0" fontId="29" fillId="25" borderId="20" xfId="0" applyFont="1" applyFill="1" applyBorder="1"/>
    <xf numFmtId="0" fontId="29" fillId="25" borderId="12" xfId="0" applyFont="1" applyFill="1" applyBorder="1"/>
    <xf numFmtId="0" fontId="30" fillId="0" borderId="13" xfId="0" applyFont="1" applyBorder="1" applyAlignment="1">
      <alignment horizontal="center"/>
    </xf>
    <xf numFmtId="0" fontId="30" fillId="0" borderId="11" xfId="0" applyFont="1" applyBorder="1" applyAlignment="1">
      <alignment horizontal="center"/>
    </xf>
    <xf numFmtId="0" fontId="27" fillId="0" borderId="17" xfId="0" applyFont="1" applyBorder="1"/>
    <xf numFmtId="0" fontId="27" fillId="0" borderId="11" xfId="0" applyFont="1" applyBorder="1"/>
    <xf numFmtId="165" fontId="27" fillId="0" borderId="20" xfId="0" applyNumberFormat="1" applyFont="1" applyBorder="1" applyAlignment="1">
      <alignment horizontal="center"/>
    </xf>
    <xf numFmtId="164" fontId="27" fillId="0" borderId="13" xfId="0" applyNumberFormat="1" applyFont="1" applyBorder="1" applyAlignment="1">
      <alignment horizontal="center"/>
    </xf>
    <xf numFmtId="165" fontId="27" fillId="0" borderId="18" xfId="0" applyNumberFormat="1" applyFont="1" applyBorder="1" applyAlignment="1">
      <alignment horizontal="center"/>
    </xf>
    <xf numFmtId="164" fontId="27" fillId="0" borderId="18" xfId="0" applyNumberFormat="1" applyFont="1" applyBorder="1" applyAlignment="1">
      <alignment horizontal="center"/>
    </xf>
    <xf numFmtId="0" fontId="29" fillId="25" borderId="14" xfId="0" applyFont="1" applyFill="1" applyBorder="1"/>
    <xf numFmtId="0" fontId="29" fillId="25" borderId="15" xfId="0" applyFont="1" applyFill="1" applyBorder="1"/>
    <xf numFmtId="165" fontId="29" fillId="25" borderId="21" xfId="0" applyNumberFormat="1" applyFont="1" applyFill="1" applyBorder="1" applyAlignment="1">
      <alignment horizontal="center"/>
    </xf>
    <xf numFmtId="164" fontId="29" fillId="25" borderId="16" xfId="0" applyNumberFormat="1" applyFont="1" applyFill="1" applyBorder="1" applyAlignment="1">
      <alignment horizontal="center"/>
    </xf>
    <xf numFmtId="165" fontId="29" fillId="25" borderId="19" xfId="0" applyNumberFormat="1" applyFont="1" applyFill="1" applyBorder="1" applyAlignment="1">
      <alignment horizontal="center"/>
    </xf>
    <xf numFmtId="164" fontId="29" fillId="25" borderId="19" xfId="0" applyNumberFormat="1" applyFont="1" applyFill="1" applyBorder="1" applyAlignment="1">
      <alignment horizontal="center"/>
    </xf>
    <xf numFmtId="14" fontId="34" fillId="25" borderId="0" xfId="0" applyNumberFormat="1" applyFont="1" applyFill="1" applyAlignment="1">
      <alignment horizontal="center" vertical="center"/>
    </xf>
    <xf numFmtId="14" fontId="23" fillId="0" borderId="0" xfId="0" applyNumberFormat="1" applyFont="1" applyAlignment="1">
      <alignment horizontal="center"/>
    </xf>
    <xf numFmtId="14" fontId="23" fillId="24" borderId="0" xfId="0" applyNumberFormat="1" applyFont="1" applyFill="1" applyAlignment="1">
      <alignment horizontal="center" vertical="center"/>
    </xf>
    <xf numFmtId="42" fontId="34" fillId="25" borderId="0" xfId="0" applyNumberFormat="1" applyFont="1" applyFill="1" applyAlignment="1">
      <alignment horizontal="center" vertical="center"/>
    </xf>
    <xf numFmtId="42" fontId="23" fillId="24" borderId="0" xfId="0" applyNumberFormat="1" applyFont="1" applyFill="1" applyAlignment="1">
      <alignment horizontal="center" vertical="center"/>
    </xf>
    <xf numFmtId="42" fontId="23" fillId="0" borderId="0" xfId="32" applyNumberFormat="1" applyFont="1" applyFill="1" applyBorder="1" applyAlignment="1">
      <alignment horizontal="center"/>
    </xf>
    <xf numFmtId="42" fontId="23" fillId="24" borderId="0" xfId="32" applyNumberFormat="1" applyFont="1" applyFill="1" applyBorder="1" applyAlignment="1">
      <alignment horizontal="center" vertical="center"/>
    </xf>
    <xf numFmtId="167" fontId="34" fillId="25" borderId="0" xfId="0" applyNumberFormat="1" applyFont="1" applyFill="1" applyAlignment="1">
      <alignment horizontal="center" vertical="center"/>
    </xf>
    <xf numFmtId="167" fontId="23" fillId="24" borderId="0" xfId="0" applyNumberFormat="1" applyFont="1" applyFill="1" applyAlignment="1">
      <alignment horizontal="center" vertical="center"/>
    </xf>
    <xf numFmtId="165" fontId="27" fillId="0" borderId="11" xfId="0" applyNumberFormat="1" applyFont="1" applyBorder="1" applyAlignment="1">
      <alignment horizontal="center"/>
    </xf>
    <xf numFmtId="165" fontId="29" fillId="25" borderId="14" xfId="0" applyNumberFormat="1" applyFont="1" applyFill="1" applyBorder="1" applyAlignment="1">
      <alignment horizontal="center"/>
    </xf>
    <xf numFmtId="0" fontId="30" fillId="0" borderId="13" xfId="0" applyFont="1" applyBorder="1"/>
    <xf numFmtId="0" fontId="27" fillId="0" borderId="25" xfId="0" applyFont="1" applyBorder="1"/>
    <xf numFmtId="0" fontId="27" fillId="0" borderId="24" xfId="0" applyFont="1" applyBorder="1"/>
    <xf numFmtId="165" fontId="27" fillId="0" borderId="23" xfId="0" applyNumberFormat="1" applyFont="1" applyBorder="1" applyAlignment="1">
      <alignment horizontal="center"/>
    </xf>
    <xf numFmtId="164" fontId="27" fillId="0" borderId="0" xfId="0" applyNumberFormat="1" applyFont="1" applyAlignment="1">
      <alignment horizontal="center"/>
    </xf>
    <xf numFmtId="165" fontId="27" fillId="0" borderId="24" xfId="0" applyNumberFormat="1" applyFont="1" applyBorder="1" applyAlignment="1">
      <alignment horizontal="center"/>
    </xf>
    <xf numFmtId="165" fontId="27" fillId="0" borderId="22" xfId="0" applyNumberFormat="1" applyFont="1" applyBorder="1" applyAlignment="1">
      <alignment horizontal="center"/>
    </xf>
    <xf numFmtId="164" fontId="27" fillId="0" borderId="22" xfId="0" applyNumberFormat="1" applyFont="1" applyBorder="1" applyAlignment="1">
      <alignment horizontal="center"/>
    </xf>
    <xf numFmtId="0" fontId="29" fillId="25" borderId="18" xfId="0" applyFont="1" applyFill="1" applyBorder="1" applyAlignment="1">
      <alignment horizontal="center" vertical="center"/>
    </xf>
    <xf numFmtId="0" fontId="30" fillId="0" borderId="17" xfId="0" applyFont="1" applyBorder="1"/>
    <xf numFmtId="0" fontId="27" fillId="0" borderId="26" xfId="0" applyFont="1" applyBorder="1"/>
    <xf numFmtId="0" fontId="35" fillId="0" borderId="10" xfId="0" applyFont="1" applyBorder="1" applyAlignment="1">
      <alignment horizontal="center" vertical="center"/>
    </xf>
    <xf numFmtId="0" fontId="27" fillId="26" borderId="28" xfId="0" applyFont="1" applyFill="1" applyBorder="1"/>
    <xf numFmtId="0" fontId="27" fillId="26" borderId="29" xfId="0" applyFont="1" applyFill="1" applyBorder="1"/>
    <xf numFmtId="165" fontId="27" fillId="26" borderId="30" xfId="0" applyNumberFormat="1" applyFont="1" applyFill="1" applyBorder="1" applyAlignment="1">
      <alignment horizontal="center"/>
    </xf>
    <xf numFmtId="164" fontId="27" fillId="26" borderId="27" xfId="0" applyNumberFormat="1" applyFont="1" applyFill="1" applyBorder="1" applyAlignment="1">
      <alignment horizontal="center"/>
    </xf>
    <xf numFmtId="165" fontId="27" fillId="26" borderId="28" xfId="0" applyNumberFormat="1" applyFont="1" applyFill="1" applyBorder="1" applyAlignment="1">
      <alignment horizontal="center"/>
    </xf>
    <xf numFmtId="165" fontId="27" fillId="26" borderId="31" xfId="0" applyNumberFormat="1" applyFont="1" applyFill="1" applyBorder="1" applyAlignment="1">
      <alignment horizontal="center"/>
    </xf>
    <xf numFmtId="164" fontId="27" fillId="26" borderId="31" xfId="0" applyNumberFormat="1" applyFont="1" applyFill="1" applyBorder="1" applyAlignment="1">
      <alignment horizontal="center"/>
    </xf>
    <xf numFmtId="4" fontId="0" fillId="0" borderId="0" xfId="0" applyNumberFormat="1"/>
    <xf numFmtId="44" fontId="23" fillId="24" borderId="0" xfId="0" applyNumberFormat="1" applyFont="1" applyFill="1" applyProtection="1">
      <protection locked="0"/>
    </xf>
    <xf numFmtId="0" fontId="27" fillId="0" borderId="0" xfId="0" applyFont="1"/>
    <xf numFmtId="42" fontId="23" fillId="26" borderId="0" xfId="0" applyNumberFormat="1" applyFont="1" applyFill="1" applyAlignment="1">
      <alignment horizontal="center" vertical="center"/>
    </xf>
    <xf numFmtId="0" fontId="23" fillId="26" borderId="0" xfId="0" applyFont="1" applyFill="1" applyAlignment="1">
      <alignment horizontal="center" vertical="center"/>
    </xf>
  </cellXfs>
  <cellStyles count="43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o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1" xfId="39" builtinId="16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oneda" xfId="32" builtinId="4"/>
    <cellStyle name="Neutral" xfId="33" builtinId="28" customBuiltin="1"/>
    <cellStyle name="Normal" xfId="0" builtinId="0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38">
    <dxf>
      <font>
        <color rgb="FF9C0006"/>
      </font>
      <fill>
        <patternFill>
          <bgColor rgb="FFFFC7CE"/>
        </patternFill>
      </fill>
    </dxf>
    <dxf>
      <font>
        <b/>
      </font>
    </dxf>
    <dxf>
      <fill>
        <patternFill patternType="solid">
          <bgColor rgb="FFFFFF00"/>
        </patternFill>
      </fill>
    </dxf>
    <dxf>
      <alignment vertical="center"/>
    </dxf>
    <dxf>
      <alignment vertical="center"/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name val="Terpel Sans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165" formatCode="#,##0.000"/>
    </dxf>
    <dxf>
      <numFmt numFmtId="164" formatCode="_ &quot;$&quot;\ * #,##0.00_ ;_ &quot;$&quot;\ * \-#,##0.00_ ;_ &quot;$&quot;\ * &quot;-&quot;??_ ;_ @_ "/>
    </dxf>
    <dxf>
      <font>
        <name val="Calibri"/>
        <scheme val="none"/>
      </font>
    </dxf>
    <dxf>
      <font>
        <sz val="11"/>
      </font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name val="Calibri"/>
        <scheme val="none"/>
      </font>
      <numFmt numFmtId="168" formatCode="_ &quot;$&quot;\ * #,##0_ ;_ &quot;$&quot;\ * \-#,##0_ ;_ &quot;$&quot;\ * &quot;-&quot;??_ ;_ @_ "/>
      <alignment horizontal="center" readingOrder="0"/>
    </dxf>
    <dxf>
      <alignment horizontal="center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C2506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246531</xdr:colOff>
      <xdr:row>0</xdr:row>
      <xdr:rowOff>373529</xdr:rowOff>
    </xdr:from>
    <xdr:to>
      <xdr:col>0</xdr:col>
      <xdr:colOff>1606177</xdr:colOff>
      <xdr:row>2</xdr:row>
      <xdr:rowOff>6244</xdr:rowOff>
    </xdr:to>
    <xdr:pic>
      <xdr:nvPicPr>
        <xdr:cNvPr id="2" name="Imagen 2" descr="Logotipo&#10;&#10;Descripción generada automáticamente">
          <a:extLst>
            <a:ext uri="{FF2B5EF4-FFF2-40B4-BE49-F238E27FC236}">
              <a16:creationId xmlns:a16="http://schemas.microsoft.com/office/drawing/2014/main" id="{690190A1-FC46-4A33-873A-56038C9C97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531" y="373529"/>
          <a:ext cx="1359646" cy="3872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15240</xdr:rowOff>
    </xdr:from>
    <xdr:to>
      <xdr:col>0</xdr:col>
      <xdr:colOff>91440</xdr:colOff>
      <xdr:row>0</xdr:row>
      <xdr:rowOff>99060</xdr:rowOff>
    </xdr:to>
    <xdr:sp macro="[1]!Concatenar" textlink="">
      <xdr:nvSpPr>
        <xdr:cNvPr id="3" name="Elipse 2">
          <a:extLst>
            <a:ext uri="{FF2B5EF4-FFF2-40B4-BE49-F238E27FC236}">
              <a16:creationId xmlns:a16="http://schemas.microsoft.com/office/drawing/2014/main" id="{8CA0F310-7BC4-44DA-6BAE-8F44E8644A4A}"/>
            </a:ext>
          </a:extLst>
        </xdr:cNvPr>
        <xdr:cNvSpPr/>
      </xdr:nvSpPr>
      <xdr:spPr>
        <a:xfrm>
          <a:off x="38100" y="15240"/>
          <a:ext cx="53340" cy="83820"/>
        </a:xfrm>
        <a:prstGeom prst="ellipse">
          <a:avLst/>
        </a:prstGeom>
        <a:solidFill>
          <a:srgbClr val="FF00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YalilePintoMontilla\AppData\Roaming\Microsoft\Excel\XLSTART\PERSONAL.XLSB" TargetMode="External"/><Relationship Id="rId1" Type="http://schemas.microsoft.com/office/2006/relationships/xlExternalLinkPath/xlStartup" Target="PERSONAL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PERSONAL"/>
    </sheetNames>
    <definedNames>
      <definedName name="Concatenar"/>
    </definedNames>
    <sheetDataSet>
      <sheetData sheetId="0"/>
      <sheetData sheetId="1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alile Pinto Montilla" refreshedDate="45672.900845833334" createdVersion="8" refreshedVersion="8" minRefreshableVersion="3" recordCount="11202" xr:uid="{FFF04F96-AD5F-4E7D-8A77-9C6CB6E43B05}">
  <cacheSource type="worksheet">
    <worksheetSource ref="A1:AB1048576" sheet="Datos"/>
  </cacheSource>
  <cacheFields count="28">
    <cacheField name="Comprobante" numFmtId="0">
      <sharedItems containsBlank="1"/>
    </cacheField>
    <cacheField name="Fecha" numFmtId="14">
      <sharedItems containsNonDate="0" containsBlank="1"/>
    </cacheField>
    <cacheField name="Hora" numFmtId="166">
      <sharedItems containsNonDate="0" containsBlank="1"/>
    </cacheField>
    <cacheField name="Placa" numFmtId="0">
      <sharedItems containsBlank="1"/>
    </cacheField>
    <cacheField name="Centro de Costo" numFmtId="0">
      <sharedItems containsBlank="1" count="17">
        <s v="SG ALCALDIA MAYOR OC 125415"/>
        <m/>
        <s v="OC 124276 OPERATIVOS - SSCJ" u="1"/>
        <s v="BOMBEROS OC 124050" u="1"/>
        <s v="SEC DIST GOBIERNO OC 124873" u="1"/>
        <s v="OC 125245 SDM-ADMINISTRATIVOS" u="1"/>
        <s v="OC 127680 FDL USME" u="1"/>
        <s v="OC 127647 SEC DIST PLANEACION" u="1"/>
        <s v="FDL DE SANTAFE OC 126930" u="1"/>
        <s v="SEC DE EDU OC 129184" u="1"/>
        <s v="OC 109625 FDL CIUDAD BOLIVAR" u="1"/>
        <s v="OC 125139 ADMINISTRATIVOS-SEC DIST SEG" u="1"/>
        <s v="OC 27233 FDL SUMAPAZ" u="1"/>
        <s v="FDL USAQUEN OC 137811" u="1"/>
        <s v="PERSONERIA BTA OC 125366" u="1"/>
        <s v="FDL Engativa calle 71 73 A 44 - OC 127635" u="1"/>
        <s v="OC 125538 FDL BOSA" u="1"/>
      </sharedItems>
    </cacheField>
    <cacheField name="Ciudad" numFmtId="0">
      <sharedItems containsBlank="1"/>
    </cacheField>
    <cacheField name="Categoría" numFmtId="0">
      <sharedItems containsBlank="1"/>
    </cacheField>
    <cacheField name="Producto" numFmtId="0">
      <sharedItems containsBlank="1" count="3">
        <s v="CORRIENTE"/>
        <s v="A.C.P.M."/>
        <m/>
      </sharedItems>
    </cacheField>
    <cacheField name="Total Venta" numFmtId="42">
      <sharedItems containsString="0" containsBlank="1" containsNumber="1" minValue="97260.24" maxValue="150045.28"/>
    </cacheField>
    <cacheField name="Volumen" numFmtId="167">
      <sharedItems containsString="0" containsBlank="1" containsNumber="1" minValue="7.5590000000000002" maxValue="14.102"/>
    </cacheField>
    <cacheField name="Precio" numFmtId="42">
      <sharedItems containsString="0" containsBlank="1" containsNumber="1" containsInteger="1" minValue="10640" maxValue="15490"/>
    </cacheField>
    <cacheField name="Precio Facturado" numFmtId="42">
      <sharedItems containsString="0" containsBlank="1" containsNumber="1" containsInteger="1" minValue="10640" maxValue="15490"/>
    </cacheField>
    <cacheField name="key" numFmtId="42">
      <sharedItems containsBlank="1"/>
    </cacheField>
    <cacheField name="Precio Especial" numFmtId="42">
      <sharedItems containsString="0" containsBlank="1" containsNumber="1" minValue="10661.32" maxValue="16221.49"/>
    </cacheField>
    <cacheField name="Valor Factura" numFmtId="42">
      <sharedItems containsString="0" containsBlank="1" containsNumber="1" minValue="97455.126120000001" maxValue="150345.93463999999"/>
    </cacheField>
    <cacheField name="Estación de Servicio" numFmtId="0">
      <sharedItems containsBlank="1" count="59">
        <s v="EDS CENTRO BOGOTA"/>
        <s v="EDS JAVERIANA"/>
        <m/>
        <s v="EDS INCOCENTRO" u="1"/>
        <s v="EDS PORTAL DE ALAMOS" u="1"/>
        <s v="EDS PASADENA" u="1"/>
        <s v="EDS LOS ABUELOS" u="1"/>
        <s v="EDS EL GANADERO" u="1"/>
        <s v="EDS TERPEL CARRERA" u="1"/>
        <s v="EDS TERPEL AVENIDA 28" u="1"/>
        <s v="EDS EL TRIANGULO BOGOTA -OT" u="1"/>
        <s v="EDS LA JUANA" u="1"/>
        <s v="EDS FONTIBON" u="1"/>
        <s v="EDS COMPOSTELA" u="1"/>
        <s v="EDS TERMINAL BOGOTA" u="1"/>
        <s v="EDS AVENIDA BOYACA SUR" u="1"/>
        <s v="EDS CRUZ ROJA" u="1"/>
        <s v="EDS PALMAS" u="1"/>
        <s v="EDS LAS VILLAS PROPIA" u="1"/>
        <s v="EDS TERPEL SAN ANDRES" u="1"/>
        <s v="EDS CONTADOR" u="1"/>
        <s v="EDS SANTANDER" u="1"/>
        <s v="EDS BUENOS AIRES" u="1"/>
        <s v="EDS CALLE 13" u="1"/>
        <s v="EDS TERPEL LA BOGOTANA" u="1"/>
        <s v="EDS MATATIGRES" u="1"/>
        <s v="EDS EL DORADO OPAIN" u="1"/>
        <s v="EDS PASEO LA 15" u="1"/>
        <s v="EDS VILLA CLAUDIA" u="1"/>
        <s v="EDS LAS VEGAS" u="1"/>
        <s v="EDS VILLA ALSACIA" u="1"/>
        <s v="EDS LA CONEJERA" u="1"/>
        <s v="EDS BETANIA" u="1"/>
        <s v="EDS LA 49" u="1"/>
        <s v="EDS TRINIDAD" u="1"/>
        <s v="EDS ICOTRANS" u="1"/>
        <s v="EDS ALTAMIRA" u="1"/>
        <s v="EDS TERPEL LA MARIANA" u="1"/>
        <s v="EDS COLON" u="1"/>
        <s v="EDS PRIMERA DE MAYO" u="1"/>
        <s v="EDS CALLE 127 (PLAZA 127)" u="1"/>
        <s v="EDS REAL TRANSPORTADORA" u="1"/>
        <s v="EDS AMERICAS BOGOTA" u="1"/>
        <s v="EDS AV CIUDAD DE CALI" u="1"/>
        <s v="EDS PALOQUEMAO" u="1"/>
        <s v="EDS CHUSACA" u="1"/>
        <s v="EDS SEVILLANA" u="1"/>
        <s v="EDS CARRERA 10" u="1"/>
        <s v="EDS PRADERA AV 68" u="1"/>
        <s v="EDS AVDA BOYACA" u="1"/>
        <s v="EDS TERPEL PONTEVEDRA" u="1"/>
        <s v="EDS LA ESTRELLITA" u="1"/>
        <s v="EDS JUAN MARTIN" u="1"/>
        <s v="EDS ENGATIVA" u="1"/>
        <s v="EDS ROOSVELT" u="1"/>
        <s v="EDS AMERICAS 2" u="1"/>
        <s v="EDS APARCO" u="1"/>
        <s v="EDS CAMPEROS DEL CAFE" u="1"/>
        <s v="EDS SAN PATRICIO OT" u="1"/>
      </sharedItems>
    </cacheField>
    <cacheField name="Corte" numFmtId="0">
      <sharedItems containsBlank="1" count="2">
        <s v="1 AL 12 DE ENERO"/>
        <m/>
      </sharedItems>
    </cacheField>
    <cacheField name="Factura" numFmtId="0">
      <sharedItems containsString="0" containsBlank="1" containsNumber="1" containsInteger="1" minValue="9019430824" maxValue="9019430840" count="18">
        <n v="9019430840"/>
        <m/>
        <n v="9019430830" u="1"/>
        <n v="9019430824" u="1"/>
        <n v="9019430839" u="1"/>
        <n v="9019430829" u="1"/>
        <n v="9019430832" u="1"/>
        <n v="9019430835" u="1"/>
        <n v="9019430834" u="1"/>
        <n v="9019430825" u="1"/>
        <n v="9019430838" u="1"/>
        <n v="9019430828" u="1"/>
        <n v="9019430831" u="1"/>
        <n v="9019430836" u="1"/>
        <n v="9019430827" u="1"/>
        <n v="9019430837" u="1"/>
        <n v="9019430826" u="1"/>
        <n v="9019430833" u="1"/>
      </sharedItems>
    </cacheField>
    <cacheField name="ID Ceco" numFmtId="0">
      <sharedItems containsString="0" containsBlank="1" containsNumber="1" containsInteger="1" minValue="465" maxValue="465"/>
    </cacheField>
    <cacheField name="Codigo Destinatario" numFmtId="0">
      <sharedItems containsString="0" containsBlank="1" containsNumber="1" containsInteger="1" minValue="10008009" maxValue="10008009"/>
    </cacheField>
    <cacheField name="Regional" numFmtId="0">
      <sharedItems containsBlank="1"/>
    </cacheField>
    <cacheField name="ID EDS" numFmtId="0">
      <sharedItems containsString="0" containsBlank="1" containsNumber="1" containsInteger="1" minValue="1039" maxValue="1069"/>
    </cacheField>
    <cacheField name="Canal Venta" numFmtId="0">
      <sharedItems containsBlank="1"/>
    </cacheField>
    <cacheField name="Contrato" numFmtId="0">
      <sharedItems containsBlank="1"/>
    </cacheField>
    <cacheField name="Homologación CREG" numFmtId="0">
      <sharedItems containsBlank="1"/>
    </cacheField>
    <cacheField name="Kilometraje" numFmtId="0">
      <sharedItems containsBlank="1"/>
    </cacheField>
    <cacheField name="Tipo de Venta" numFmtId="0">
      <sharedItems containsBlank="1"/>
    </cacheField>
    <cacheField name="Nro Economic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202">
  <r>
    <s v="02444315"/>
    <s v="08/01/2025"/>
    <s v="07:41"/>
    <s v="OKZ914"/>
    <x v="0"/>
    <s v="BOGOTÁ, D.C."/>
    <s v="A"/>
    <x v="0"/>
    <n v="117088.91"/>
    <n v="7.5590000000000002"/>
    <n v="15490"/>
    <n v="15490"/>
    <s v="100080091039465"/>
    <n v="16221.49"/>
    <n v="122618.24291"/>
    <x v="0"/>
    <x v="0"/>
    <x v="0"/>
    <n v="465"/>
    <n v="10008009"/>
    <s v="SABANA"/>
    <n v="1039"/>
    <s v="Combustibles"/>
    <s v="0040006276"/>
    <s v="Bogotá"/>
    <s v="95789"/>
    <s v="En línea"/>
    <m/>
  </r>
  <r>
    <s v="01664292"/>
    <s v="09/01/2025"/>
    <s v="08:45"/>
    <s v="OKZ959"/>
    <x v="0"/>
    <s v="BOGOTÁ, D.C."/>
    <s v="A"/>
    <x v="0"/>
    <n v="124136.86"/>
    <n v="8.0139999999999993"/>
    <n v="15490"/>
    <n v="15490"/>
    <s v="100080091039465"/>
    <n v="16221.49"/>
    <n v="129999.01086000001"/>
    <x v="0"/>
    <x v="0"/>
    <x v="0"/>
    <n v="465"/>
    <n v="10008009"/>
    <s v="SABANA"/>
    <n v="1039"/>
    <s v="Combustibles"/>
    <s v="0040006276"/>
    <s v="Bogotá"/>
    <s v="160547"/>
    <s v="En línea"/>
    <m/>
  </r>
  <r>
    <s v="01660159"/>
    <s v="03/01/2025"/>
    <s v="07:00"/>
    <s v="OBI770"/>
    <x v="0"/>
    <s v="BOGOTÁ, D.C."/>
    <s v="A"/>
    <x v="1"/>
    <n v="109134.48"/>
    <n v="10.257"/>
    <n v="10640"/>
    <n v="10640"/>
    <s v="100080091039465"/>
    <n v="10661.32"/>
    <n v="109353.15923999999"/>
    <x v="0"/>
    <x v="0"/>
    <x v="0"/>
    <n v="465"/>
    <n v="10008009"/>
    <s v="SABANA"/>
    <n v="1039"/>
    <s v="Combustibles"/>
    <s v="0040006276"/>
    <s v="Bogotá"/>
    <s v="297340"/>
    <s v="En línea"/>
    <m/>
  </r>
  <r>
    <s v="01660286"/>
    <s v="03/01/2025"/>
    <s v="11:05"/>
    <s v="OBG442"/>
    <x v="0"/>
    <s v="BOGOTÁ, D.C."/>
    <s v="A"/>
    <x v="1"/>
    <n v="97260.24"/>
    <n v="9.141"/>
    <n v="10640"/>
    <n v="10640"/>
    <s v="100080091039465"/>
    <n v="10661.32"/>
    <n v="97455.126120000001"/>
    <x v="0"/>
    <x v="0"/>
    <x v="0"/>
    <n v="465"/>
    <n v="10008009"/>
    <s v="SABANA"/>
    <n v="1039"/>
    <s v="Combustibles"/>
    <s v="0040006276"/>
    <s v="Bogotá"/>
    <s v="170752"/>
    <s v="En línea"/>
    <m/>
  </r>
  <r>
    <s v="02445254"/>
    <s v="09/01/2025"/>
    <s v="08:53"/>
    <s v="OLM971"/>
    <x v="0"/>
    <s v="BOGOTÁ, D.C."/>
    <s v="A"/>
    <x v="1"/>
    <n v="124019.84"/>
    <n v="11.656000000000001"/>
    <n v="10640"/>
    <n v="10640"/>
    <s v="100080091039465"/>
    <n v="10661.32"/>
    <n v="124268.34592000001"/>
    <x v="0"/>
    <x v="0"/>
    <x v="0"/>
    <n v="465"/>
    <n v="10008009"/>
    <s v="SABANA"/>
    <n v="1039"/>
    <s v="Combustibles"/>
    <s v="0040006276"/>
    <s v="Bogotá"/>
    <s v="172617"/>
    <s v="En línea"/>
    <m/>
  </r>
  <r>
    <s v="02445249"/>
    <s v="09/01/2025"/>
    <s v="08:47"/>
    <s v="OBI770"/>
    <x v="0"/>
    <s v="BOGOTÁ, D.C."/>
    <s v="A"/>
    <x v="1"/>
    <n v="97760.320000000007"/>
    <n v="9.1880000000000006"/>
    <n v="10640"/>
    <n v="10640"/>
    <s v="100080091039465"/>
    <n v="10661.32"/>
    <n v="97956.208160000009"/>
    <x v="0"/>
    <x v="0"/>
    <x v="0"/>
    <n v="465"/>
    <n v="10008009"/>
    <s v="SABANA"/>
    <n v="1039"/>
    <s v="Combustibles"/>
    <s v="0040006276"/>
    <s v="Bogotá"/>
    <s v="297674"/>
    <s v="En línea"/>
    <m/>
  </r>
  <r>
    <s v="02263888"/>
    <s v="09/01/2025"/>
    <s v="20:16"/>
    <s v="OBH309"/>
    <x v="0"/>
    <s v="BOGOTÁ, D.C."/>
    <s v="A"/>
    <x v="0"/>
    <n v="126885.92"/>
    <n v="8.218"/>
    <n v="15440"/>
    <n v="15440"/>
    <s v="100080091069465"/>
    <n v="16221.49"/>
    <n v="133308.20481999998"/>
    <x v="1"/>
    <x v="0"/>
    <x v="0"/>
    <n v="465"/>
    <n v="10008009"/>
    <s v="SABANA"/>
    <n v="1069"/>
    <s v="Combustibles"/>
    <s v="0040006276"/>
    <s v="Bogotá"/>
    <s v="245734"/>
    <s v="En línea"/>
    <m/>
  </r>
  <r>
    <s v="02443139"/>
    <s v="03/01/2025"/>
    <s v="16:06"/>
    <s v="OLM972"/>
    <x v="0"/>
    <s v="BOGOTÁ, D.C."/>
    <s v="A"/>
    <x v="1"/>
    <n v="150045.28"/>
    <n v="14.102"/>
    <n v="10640"/>
    <n v="10640"/>
    <s v="100080091039465"/>
    <n v="10661.32"/>
    <n v="150345.93463999999"/>
    <x v="0"/>
    <x v="0"/>
    <x v="0"/>
    <n v="465"/>
    <n v="10008009"/>
    <s v="SABANA"/>
    <n v="1039"/>
    <s v="Combustibles"/>
    <s v="0040006276"/>
    <s v="Bogotá"/>
    <s v="147900"/>
    <s v="En línea"/>
    <m/>
  </r>
  <r>
    <s v="01661514"/>
    <s v="05/01/2025"/>
    <s v="07:55"/>
    <s v="OBI772"/>
    <x v="0"/>
    <s v="BOGOTÁ, D.C."/>
    <s v="A"/>
    <x v="1"/>
    <n v="112890.4"/>
    <n v="10.61"/>
    <n v="10640"/>
    <n v="10640"/>
    <s v="100080091039465"/>
    <n v="10661.32"/>
    <n v="113116.60519999999"/>
    <x v="0"/>
    <x v="0"/>
    <x v="0"/>
    <n v="465"/>
    <n v="10008009"/>
    <s v="SABANA"/>
    <n v="1039"/>
    <s v="Combustibles"/>
    <s v="0040006276"/>
    <s v="Bogotá"/>
    <s v="270509"/>
    <s v="En línea"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  <r>
    <m/>
    <m/>
    <m/>
    <m/>
    <x v="1"/>
    <m/>
    <m/>
    <x v="2"/>
    <m/>
    <m/>
    <m/>
    <m/>
    <m/>
    <m/>
    <m/>
    <x v="2"/>
    <x v="1"/>
    <x v="1"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CBCB60-10C2-404A-A5D8-26449C0E0B04}" name="Tabla" cacheId="0" autoFormatId="4115" applyNumberFormats="1" applyBorderFormats="1" applyFontFormats="1" applyPatternFormats="1" applyAlignmentFormats="1" applyWidthHeightFormats="1" dataCaption="Datos" updatedVersion="8" minRefreshableVersion="3" showMemberPropertyTips="0" useAutoFormatting="1" itemPrintTitles="1" createdVersion="3" indent="0" compact="0" compactData="0" gridDropZones="1">
  <location ref="A11:J17" firstHeaderRow="1" firstDataRow="3" firstDataCol="4"/>
  <pivotFields count="28"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8">
        <item m="1" x="3"/>
        <item m="1" x="8"/>
        <item m="1" x="15"/>
        <item m="1" x="13"/>
        <item m="1" x="10"/>
        <item m="1" x="2"/>
        <item m="1" x="11"/>
        <item m="1" x="5"/>
        <item m="1" x="16"/>
        <item m="1" x="7"/>
        <item m="1" x="6"/>
        <item m="1" x="12"/>
        <item m="1" x="14"/>
        <item m="1" x="9"/>
        <item m="1" x="4"/>
        <item x="0"/>
        <item x="1"/>
        <item t="default"/>
      </items>
    </pivotField>
    <pivotField compact="0" outline="0" showAll="0"/>
    <pivotField compact="0" outline="0" showAll="0"/>
    <pivotField axis="axisCol" compact="0" outline="0" subtotalTop="0" showAll="0" includeNewItemsInFilter="1">
      <items count="4">
        <item x="1"/>
        <item x="0"/>
        <item x="2"/>
        <item t="default"/>
      </items>
    </pivotField>
    <pivotField compact="0" numFmtId="42" outline="0" showAll="0"/>
    <pivotField dataField="1" compact="0" outline="0" subtotalTop="0" showAll="0" includeNewItemsInFilter="1"/>
    <pivotField compact="0" numFmtId="42" outline="0" showAll="0"/>
    <pivotField compact="0" numFmtId="42" outline="0" showAll="0"/>
    <pivotField compact="0" outline="0" showAll="0"/>
    <pivotField compact="0" numFmtId="42" outline="0" showAll="0"/>
    <pivotField dataField="1" compact="0" outline="0" subtotalTop="0" showAll="0" includeNewItemsInFilter="1" defaultSubtotal="0"/>
    <pivotField axis="axisRow" compact="0" outline="0" subtotalTop="0" showAll="0" includeNewItemsInFilter="1" sortType="descending" rankBy="0" defaultSubtotal="0">
      <items count="59">
        <item m="1" x="3"/>
        <item m="1" x="4"/>
        <item m="1" x="5"/>
        <item m="1" x="6"/>
        <item m="1" x="7"/>
        <item m="1" x="8"/>
        <item m="1" x="9"/>
        <item m="1" x="10"/>
        <item m="1" x="11"/>
        <item m="1" x="12"/>
        <item m="1" x="13"/>
        <item m="1" x="14"/>
        <item m="1" x="15"/>
        <item m="1" x="16"/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x="0"/>
        <item m="1" x="28"/>
        <item m="1" x="29"/>
        <item m="1" x="30"/>
        <item m="1" x="31"/>
        <item m="1" x="32"/>
        <item m="1" x="33"/>
        <item m="1" x="34"/>
        <item m="1" x="35"/>
        <item x="1"/>
        <item m="1" x="36"/>
        <item m="1" x="37"/>
        <item m="1" x="38"/>
        <item m="1" x="39"/>
        <item m="1" x="40"/>
        <item m="1" x="41"/>
        <item m="1" x="42"/>
        <item m="1" x="43"/>
        <item m="1" x="44"/>
        <item m="1" x="45"/>
        <item m="1" x="46"/>
        <item m="1" x="47"/>
        <item m="1" x="48"/>
        <item m="1" x="49"/>
        <item m="1" x="50"/>
        <item m="1" x="51"/>
        <item m="1" x="52"/>
        <item m="1" x="53"/>
        <item m="1" x="54"/>
        <item m="1" x="55"/>
        <item m="1" x="56"/>
        <item m="1" x="57"/>
        <item m="1" x="58"/>
        <item x="2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includeNewItemsInFilter="1" sortType="ascending" rankBy="0" defaultSubtotal="0">
      <items count="2">
        <item x="0"/>
        <item h="1" x="1"/>
      </items>
    </pivotField>
    <pivotField axis="axisRow" compact="0" outline="0" subtotalTop="0" showAll="0" includeNewItemsInFilter="1" sortType="descending" defaultSubtotal="0">
      <items count="18">
        <item x="1"/>
        <item m="1" x="3"/>
        <item m="1" x="9"/>
        <item m="1" x="16"/>
        <item m="1" x="11"/>
        <item m="1" x="14"/>
        <item m="1" x="5"/>
        <item m="1" x="2"/>
        <item m="1" x="12"/>
        <item m="1" x="6"/>
        <item m="1" x="8"/>
        <item m="1" x="17"/>
        <item m="1" x="7"/>
        <item m="1" x="13"/>
        <item m="1" x="10"/>
        <item m="1" x="15"/>
        <item m="1" x="4"/>
        <item x="0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4">
    <field x="16"/>
    <field x="4"/>
    <field x="17"/>
    <field x="15"/>
  </rowFields>
  <rowItems count="4">
    <i>
      <x/>
      <x v="15"/>
      <x v="17"/>
      <x v="25"/>
    </i>
    <i r="3">
      <x v="34"/>
    </i>
    <i t="default" r="1">
      <x v="15"/>
    </i>
    <i t="grand">
      <x/>
    </i>
  </rowItems>
  <colFields count="2">
    <field x="7"/>
    <field x="-2"/>
  </colFields>
  <colItems count="6">
    <i>
      <x/>
      <x/>
    </i>
    <i r="1" i="1">
      <x v="1"/>
    </i>
    <i>
      <x v="1"/>
      <x/>
    </i>
    <i r="1" i="1">
      <x v="1"/>
    </i>
    <i t="grand">
      <x/>
    </i>
    <i t="grand" i="1">
      <x/>
    </i>
  </colItems>
  <dataFields count="2">
    <dataField name="Suma de Volumen" fld="9" baseField="5" baseItem="0" numFmtId="165"/>
    <dataField name="Suma de Valor Factura" fld="14" baseField="5" baseItem="0" numFmtId="164"/>
  </dataFields>
  <formats count="37">
    <format dxfId="37">
      <pivotArea field="17" type="button" dataOnly="0" labelOnly="1" outline="0" axis="axisRow" fieldPosition="2"/>
    </format>
    <format dxfId="36">
      <pivotArea field="7" grandCol="1" outline="0" axis="axisCol" fieldPosition="0">
        <references count="1">
          <reference field="4294967294" count="1" selected="0">
            <x v="1"/>
          </reference>
        </references>
      </pivotArea>
    </format>
    <format dxfId="35">
      <pivotArea field="7" dataOnly="0" labelOnly="1" grandCol="1" outline="0" offset="IV256" axis="axisCol" fieldPosition="0">
        <references count="1">
          <reference field="4294967294" count="1" selected="0">
            <x v="0"/>
          </reference>
        </references>
      </pivotArea>
    </format>
    <format dxfId="34">
      <pivotArea field="7" dataOnly="0" labelOnly="1" grandCol="1" outline="0" offset="IV256" axis="axisCol" fieldPosition="0">
        <references count="1">
          <reference field="4294967294" count="1" selected="0">
            <x v="1"/>
          </reference>
        </references>
      </pivotArea>
    </format>
    <format dxfId="33">
      <pivotArea type="all" dataOnly="0" outline="0" fieldPosition="0"/>
    </format>
    <format dxfId="32">
      <pivotArea type="all" dataOnly="0" outline="0" fieldPosition="0"/>
    </format>
    <format dxfId="31">
      <pivotArea outline="0" fieldPosition="0">
        <references count="1">
          <reference field="4294967294" count="1">
            <x v="1"/>
          </reference>
        </references>
      </pivotArea>
    </format>
    <format dxfId="30">
      <pivotArea outline="0" fieldPosition="0">
        <references count="1">
          <reference field="4294967294" count="1">
            <x v="0"/>
          </reference>
        </references>
      </pivotArea>
    </format>
    <format dxfId="29">
      <pivotArea dataOnly="0" labelOnly="1" outline="0" fieldPosition="0">
        <references count="1">
          <reference field="7" count="0"/>
        </references>
      </pivotArea>
    </format>
    <format dxfId="28">
      <pivotArea field="7" dataOnly="0" labelOnly="1" grandCol="1" outline="0" offset="IV1" axis="axisCol" fieldPosition="0">
        <references count="1">
          <reference field="4294967294" count="1" selected="0">
            <x v="0"/>
          </reference>
        </references>
      </pivotArea>
    </format>
    <format dxfId="27">
      <pivotArea field="7" dataOnly="0" labelOnly="1" grandCol="1" outline="0" offset="IV1" axis="axisCol" fieldPosition="0">
        <references count="1">
          <reference field="4294967294" count="1" selected="0">
            <x v="1"/>
          </reference>
        </references>
      </pivotArea>
    </format>
    <format dxfId="26">
      <pivotArea grandRow="1" outline="0" collapsedLevelsAreSubtotals="1" fieldPosition="0"/>
    </format>
    <format dxfId="25">
      <pivotArea dataOnly="0" labelOnly="1" grandRow="1" outline="0" fieldPosition="0"/>
    </format>
    <format dxfId="24">
      <pivotArea grandRow="1" outline="0" collapsedLevelsAreSubtotals="1" fieldPosition="0"/>
    </format>
    <format dxfId="23">
      <pivotArea dataOnly="0" labelOnly="1" grandRow="1" outline="0" fieldPosition="0"/>
    </format>
    <format dxfId="22">
      <pivotArea dataOnly="0" labelOnly="1" outline="0" fieldPosition="0">
        <references count="1">
          <reference field="7" count="0"/>
        </references>
      </pivotArea>
    </format>
    <format dxfId="21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20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19">
      <pivotArea type="all" dataOnly="0" outline="0" fieldPosition="0"/>
    </format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7" type="button" dataOnly="0" labelOnly="1" outline="0" axis="axisCol" fieldPosition="0"/>
    </format>
    <format dxfId="15">
      <pivotArea field="-2" type="button" dataOnly="0" labelOnly="1" outline="0" axis="axisCol" fieldPosition="1"/>
    </format>
    <format dxfId="14">
      <pivotArea type="topRight" dataOnly="0" labelOnly="1" outline="0" fieldPosition="0"/>
    </format>
    <format dxfId="13">
      <pivotArea field="15" type="button" dataOnly="0" labelOnly="1" outline="0" axis="axisRow" fieldPosition="3"/>
    </format>
    <format dxfId="12">
      <pivotArea field="17" type="button" dataOnly="0" labelOnly="1" outline="0" axis="axisRow" fieldPosition="2"/>
    </format>
    <format dxfId="11">
      <pivotArea dataOnly="0" labelOnly="1" outline="0" fieldPosition="0">
        <references count="1">
          <reference field="15" count="0"/>
        </references>
      </pivotArea>
    </format>
    <format dxfId="10">
      <pivotArea dataOnly="0" labelOnly="1" grandRow="1" outline="0" fieldPosition="0"/>
    </format>
    <format dxfId="9">
      <pivotArea dataOnly="0" labelOnly="1" outline="0" fieldPosition="0">
        <references count="2">
          <reference field="15" count="0" selected="0"/>
          <reference field="17" count="0"/>
        </references>
      </pivotArea>
    </format>
    <format dxfId="8">
      <pivotArea dataOnly="0" labelOnly="1" outline="0" fieldPosition="0">
        <references count="1">
          <reference field="7" count="0"/>
        </references>
      </pivotArea>
    </format>
    <format dxfId="7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6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5">
      <pivotArea dataOnly="0" labelOnly="1" outline="0" fieldPosition="0">
        <references count="2">
          <reference field="4294967294" count="2">
            <x v="0"/>
            <x v="1"/>
          </reference>
          <reference field="7" count="0" selected="0"/>
        </references>
      </pivotArea>
    </format>
    <format dxfId="4">
      <pivotArea field="7" dataOnly="0" labelOnly="1" grandCol="1" outline="0" axis="axisCol" fieldPosition="0">
        <references count="1">
          <reference field="4294967294" count="1" selected="0">
            <x v="0"/>
          </reference>
        </references>
      </pivotArea>
    </format>
    <format dxfId="3">
      <pivotArea field="7" dataOnly="0" labelOnly="1" grandCol="1" outline="0" axis="axisCol" fieldPosition="0">
        <references count="1">
          <reference field="4294967294" count="1" selected="0">
            <x v="1"/>
          </reference>
        </references>
      </pivotArea>
    </format>
    <format dxfId="2">
      <pivotArea dataOnly="0" outline="0" fieldPosition="0">
        <references count="1">
          <reference field="4" count="0" defaultSubtotal="1"/>
        </references>
      </pivotArea>
    </format>
    <format dxfId="1">
      <pivotArea field="17" grandCol="1" outline="0" axis="axisRow" fieldPosition="2">
        <references count="5">
          <reference field="4294967294" count="1" selected="0">
            <x v="1"/>
          </reference>
          <reference field="4" count="0" selected="0"/>
          <reference field="15" count="33" selected="0">
            <x v="3"/>
            <x v="4"/>
            <x v="5"/>
            <x v="6"/>
            <x v="7"/>
            <x v="8"/>
            <x v="10"/>
            <x v="12"/>
            <x v="13"/>
            <x v="14"/>
            <x v="16"/>
            <x v="19"/>
            <x v="21"/>
            <x v="23"/>
            <x v="24"/>
            <x v="25"/>
            <x v="27"/>
            <x v="28"/>
            <x v="29"/>
            <x v="30"/>
            <x v="31"/>
            <x v="32"/>
            <x v="34"/>
            <x v="35"/>
            <x v="36"/>
            <x v="37"/>
            <x v="39"/>
            <x v="40"/>
            <x v="41"/>
            <x v="46"/>
            <x v="49"/>
            <x v="52"/>
            <x v="53"/>
          </reference>
          <reference field="16" count="0" selected="0"/>
          <reference field="17" count="1" selected="0">
            <x v="0"/>
          </reference>
        </references>
      </pivotArea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641"/>
  <sheetViews>
    <sheetView showGridLines="0" topLeftCell="A619" workbookViewId="0">
      <selection activeCell="A641" sqref="A641"/>
    </sheetView>
  </sheetViews>
  <sheetFormatPr baseColWidth="10" defaultColWidth="0" defaultRowHeight="12.75"/>
  <cols>
    <col min="1" max="1" width="42.5703125" bestFit="1" customWidth="1"/>
    <col min="2" max="2" width="21.5703125" bestFit="1" customWidth="1"/>
    <col min="3" max="4" width="2.5703125" style="1" customWidth="1"/>
    <col min="5" max="5" width="3" style="1" customWidth="1"/>
  </cols>
  <sheetData>
    <row r="1" spans="1:5">
      <c r="A1" s="2" t="str">
        <f>Tabla!C4</f>
        <v>J</v>
      </c>
      <c r="B1" s="2" t="str">
        <f>Tabla!B4</f>
        <v>B</v>
      </c>
      <c r="C1" s="2"/>
      <c r="D1" s="1" t="s">
        <v>11</v>
      </c>
      <c r="E1" s="1">
        <v>0</v>
      </c>
    </row>
    <row r="2" spans="1:5">
      <c r="A2" s="2">
        <f>VLOOKUP(A1,D:E,2,0)</f>
        <v>9</v>
      </c>
      <c r="B2" s="2">
        <f>VLOOKUP(B1,D:E,2,0)</f>
        <v>1</v>
      </c>
      <c r="C2" s="2"/>
      <c r="D2" s="1" t="s">
        <v>13</v>
      </c>
      <c r="E2" s="1">
        <v>1</v>
      </c>
    </row>
    <row r="3" spans="1:5">
      <c r="A3" t="str">
        <f ca="1">IF(OR(B3=$A$46,B3=0),"",OFFSET(Tabla!$A$1,$C3,$A$2))</f>
        <v/>
      </c>
      <c r="B3">
        <f ca="1">OFFSET(Tabla!$A$1,C3,$B$2)</f>
        <v>0</v>
      </c>
      <c r="C3" s="1">
        <v>18</v>
      </c>
      <c r="D3" s="1" t="s">
        <v>14</v>
      </c>
      <c r="E3" s="1">
        <v>2</v>
      </c>
    </row>
    <row r="4" spans="1:5">
      <c r="A4" t="str">
        <f ca="1">IF(OR(B4=$A$46,B4=0),"",OFFSET(Tabla!$A$1,$C4,$A$2))</f>
        <v/>
      </c>
      <c r="B4">
        <f ca="1">OFFSET(Tabla!$A$1,C4,$B$2)</f>
        <v>0</v>
      </c>
      <c r="C4" s="1">
        <v>19</v>
      </c>
      <c r="D4" s="1" t="s">
        <v>15</v>
      </c>
      <c r="E4" s="1">
        <v>3</v>
      </c>
    </row>
    <row r="5" spans="1:5">
      <c r="A5" t="str">
        <f ca="1">IF(OR(B5=$A$46,B5=0),"",OFFSET(Tabla!$A$1,$C5,$A$2))</f>
        <v/>
      </c>
      <c r="B5">
        <f ca="1">OFFSET(Tabla!$A$1,C5,$B$2)</f>
        <v>0</v>
      </c>
      <c r="C5" s="1">
        <v>20</v>
      </c>
      <c r="D5" s="1" t="s">
        <v>16</v>
      </c>
      <c r="E5" s="1">
        <v>4</v>
      </c>
    </row>
    <row r="6" spans="1:5">
      <c r="A6" t="str">
        <f ca="1">IF(OR(B6=$A$46,B6=0),"",OFFSET(Tabla!$A$1,$C6,$A$2))</f>
        <v/>
      </c>
      <c r="B6">
        <f ca="1">OFFSET(Tabla!$A$1,C6,$B$2)</f>
        <v>0</v>
      </c>
      <c r="C6" s="1">
        <v>21</v>
      </c>
      <c r="D6" s="1" t="s">
        <v>17</v>
      </c>
      <c r="E6" s="1">
        <v>5</v>
      </c>
    </row>
    <row r="7" spans="1:5">
      <c r="A7" t="str">
        <f ca="1">IF(OR(B7=$A$46,B7=0),"",OFFSET(Tabla!$A$1,$C7,$A$2))</f>
        <v/>
      </c>
      <c r="B7">
        <f ca="1">OFFSET(Tabla!$A$1,C7,$B$2)</f>
        <v>0</v>
      </c>
      <c r="C7" s="1">
        <v>22</v>
      </c>
      <c r="D7" s="1" t="s">
        <v>12</v>
      </c>
      <c r="E7" s="1">
        <v>6</v>
      </c>
    </row>
    <row r="8" spans="1:5">
      <c r="A8" t="str">
        <f ca="1">IF(OR(B8=$A$46,B8=0),"",OFFSET(Tabla!$A$1,$C8,$A$2))</f>
        <v/>
      </c>
      <c r="B8">
        <f ca="1">OFFSET(Tabla!$A$1,C8,$B$2)</f>
        <v>0</v>
      </c>
      <c r="C8" s="1">
        <v>23</v>
      </c>
      <c r="D8" s="1" t="s">
        <v>18</v>
      </c>
      <c r="E8" s="1">
        <v>7</v>
      </c>
    </row>
    <row r="9" spans="1:5">
      <c r="A9" t="str">
        <f ca="1">IF(OR(B9=$A$46,B9=0),"",OFFSET(Tabla!$A$1,$C9,$A$2))</f>
        <v/>
      </c>
      <c r="B9">
        <f ca="1">OFFSET(Tabla!$A$1,C9,$B$2)</f>
        <v>0</v>
      </c>
      <c r="C9" s="1">
        <v>24</v>
      </c>
      <c r="D9" s="1" t="s">
        <v>19</v>
      </c>
      <c r="E9" s="1">
        <v>8</v>
      </c>
    </row>
    <row r="10" spans="1:5">
      <c r="A10" t="str">
        <f ca="1">IF(OR(B10=$A$46,B10=0),"",OFFSET(Tabla!$A$1,$C10,$A$2))</f>
        <v/>
      </c>
      <c r="B10">
        <f ca="1">OFFSET(Tabla!$A$1,C10,$B$2)</f>
        <v>0</v>
      </c>
      <c r="C10" s="1">
        <v>25</v>
      </c>
      <c r="D10" s="1" t="s">
        <v>20</v>
      </c>
      <c r="E10" s="1">
        <v>9</v>
      </c>
    </row>
    <row r="11" spans="1:5">
      <c r="A11" t="str">
        <f ca="1">IF(OR(B11=$A$46,B11=0),"",OFFSET(Tabla!$A$1,$C11,$A$2))</f>
        <v/>
      </c>
      <c r="B11">
        <f ca="1">OFFSET(Tabla!$A$1,C11,$B$2)</f>
        <v>0</v>
      </c>
      <c r="C11" s="1">
        <v>26</v>
      </c>
      <c r="D11" s="1" t="s">
        <v>21</v>
      </c>
      <c r="E11" s="1">
        <v>10</v>
      </c>
    </row>
    <row r="12" spans="1:5">
      <c r="A12" t="str">
        <f ca="1">IF(OR(B12=$A$46,B12=0),"",OFFSET(Tabla!$A$1,$C12,$A$2))</f>
        <v/>
      </c>
      <c r="B12">
        <f ca="1">OFFSET(Tabla!$A$1,C12,$B$2)</f>
        <v>0</v>
      </c>
      <c r="C12" s="1">
        <v>27</v>
      </c>
      <c r="D12" s="1" t="s">
        <v>22</v>
      </c>
      <c r="E12" s="1">
        <v>11</v>
      </c>
    </row>
    <row r="13" spans="1:5">
      <c r="A13" t="str">
        <f ca="1">IF(OR(B13=$A$46,B13=0),"",OFFSET(Tabla!$A$1,$C13,$A$2))</f>
        <v/>
      </c>
      <c r="B13">
        <f ca="1">OFFSET(Tabla!$A$1,C13,$B$2)</f>
        <v>0</v>
      </c>
      <c r="C13" s="1">
        <v>28</v>
      </c>
      <c r="D13" s="1" t="s">
        <v>23</v>
      </c>
      <c r="E13" s="1">
        <v>12</v>
      </c>
    </row>
    <row r="14" spans="1:5">
      <c r="A14" t="str">
        <f ca="1">IF(OR(B14=$A$46,B14=0),"",OFFSET(Tabla!$A$1,$C14,$A$2))</f>
        <v/>
      </c>
      <c r="B14">
        <f ca="1">OFFSET(Tabla!$A$1,C14,$B$2)</f>
        <v>0</v>
      </c>
      <c r="C14" s="1">
        <v>29</v>
      </c>
      <c r="D14" s="1" t="s">
        <v>24</v>
      </c>
      <c r="E14" s="1">
        <v>13</v>
      </c>
    </row>
    <row r="15" spans="1:5">
      <c r="A15" t="str">
        <f ca="1">IF(OR(B15=$A$46,B15=0),"",OFFSET(Tabla!$A$1,$C15,$A$2))</f>
        <v/>
      </c>
      <c r="B15">
        <f ca="1">OFFSET(Tabla!$A$1,C15,$B$2)</f>
        <v>0</v>
      </c>
      <c r="C15" s="1">
        <v>30</v>
      </c>
      <c r="D15" s="1" t="s">
        <v>25</v>
      </c>
      <c r="E15" s="1">
        <v>14</v>
      </c>
    </row>
    <row r="16" spans="1:5">
      <c r="A16" t="str">
        <f ca="1">IF(OR(B16=$A$46,B16=0),"",OFFSET(Tabla!$A$1,$C16,$A$2))</f>
        <v/>
      </c>
      <c r="B16">
        <f ca="1">OFFSET(Tabla!$A$1,C16,$B$2)</f>
        <v>0</v>
      </c>
      <c r="C16" s="1">
        <v>31</v>
      </c>
      <c r="D16" s="1" t="s">
        <v>26</v>
      </c>
      <c r="E16" s="1">
        <v>15</v>
      </c>
    </row>
    <row r="17" spans="1:5">
      <c r="A17" t="str">
        <f ca="1">IF(OR(B17=$A$46,B17=0),"",OFFSET(Tabla!$A$1,$C17,$A$2))</f>
        <v/>
      </c>
      <c r="B17">
        <f ca="1">OFFSET(Tabla!$A$1,C17,$B$2)</f>
        <v>0</v>
      </c>
      <c r="C17" s="1">
        <v>32</v>
      </c>
      <c r="D17" s="1" t="s">
        <v>27</v>
      </c>
      <c r="E17" s="1">
        <v>16</v>
      </c>
    </row>
    <row r="18" spans="1:5">
      <c r="A18" t="str">
        <f ca="1">IF(OR(B18=$A$46,B18=0),"",OFFSET(Tabla!$A$1,$C18,$A$2))</f>
        <v/>
      </c>
      <c r="B18">
        <f ca="1">OFFSET(Tabla!$A$1,C18,$B$2)</f>
        <v>0</v>
      </c>
      <c r="C18" s="1">
        <v>33</v>
      </c>
      <c r="D18" s="1" t="s">
        <v>28</v>
      </c>
      <c r="E18" s="1">
        <v>17</v>
      </c>
    </row>
    <row r="19" spans="1:5">
      <c r="A19" t="str">
        <f ca="1">IF(OR(B19=$A$46,B19=0),"",OFFSET(Tabla!$A$1,$C19,$A$2))</f>
        <v/>
      </c>
      <c r="B19">
        <f ca="1">OFFSET(Tabla!$A$1,C19,$B$2)</f>
        <v>0</v>
      </c>
      <c r="C19" s="1">
        <v>34</v>
      </c>
      <c r="D19" s="1" t="s">
        <v>29</v>
      </c>
      <c r="E19" s="1">
        <v>18</v>
      </c>
    </row>
    <row r="20" spans="1:5">
      <c r="A20" t="str">
        <f ca="1">IF(OR(B20=$A$46,B20=0),"",OFFSET(Tabla!$A$1,$C20,$A$2))</f>
        <v/>
      </c>
      <c r="B20">
        <f ca="1">OFFSET(Tabla!$A$1,C20,$B$2)</f>
        <v>0</v>
      </c>
      <c r="C20" s="1">
        <v>35</v>
      </c>
      <c r="D20" s="1" t="s">
        <v>30</v>
      </c>
      <c r="E20" s="1">
        <v>19</v>
      </c>
    </row>
    <row r="21" spans="1:5">
      <c r="A21" t="str">
        <f ca="1">IF(OR(B21=$A$46,B21=0),"",OFFSET(Tabla!$A$1,$C21,$A$2))</f>
        <v/>
      </c>
      <c r="B21">
        <f ca="1">OFFSET(Tabla!$A$1,C21,$B$2)</f>
        <v>0</v>
      </c>
      <c r="C21" s="1">
        <v>36</v>
      </c>
    </row>
    <row r="22" spans="1:5">
      <c r="A22" t="str">
        <f ca="1">IF(OR(B22=$A$46,B22=0),"",OFFSET(Tabla!$A$1,$C22,$A$2))</f>
        <v/>
      </c>
      <c r="B22">
        <f ca="1">OFFSET(Tabla!$A$1,C22,$B$2)</f>
        <v>0</v>
      </c>
      <c r="C22" s="1">
        <v>37</v>
      </c>
    </row>
    <row r="23" spans="1:5">
      <c r="A23" t="str">
        <f ca="1">IF(OR(B23=$A$46,B23=0),"",OFFSET(Tabla!$A$1,$C23,$A$2))</f>
        <v/>
      </c>
      <c r="B23">
        <f ca="1">OFFSET(Tabla!$A$1,C23,$B$2)</f>
        <v>0</v>
      </c>
      <c r="C23" s="1">
        <v>38</v>
      </c>
    </row>
    <row r="24" spans="1:5">
      <c r="A24" t="str">
        <f ca="1">IF(OR(B24=$A$46,B24=0),"",OFFSET(Tabla!$A$1,$C24,$A$2))</f>
        <v/>
      </c>
      <c r="B24">
        <f ca="1">OFFSET(Tabla!$A$1,C24,$B$2)</f>
        <v>0</v>
      </c>
      <c r="C24" s="1">
        <v>39</v>
      </c>
    </row>
    <row r="25" spans="1:5">
      <c r="A25" t="str">
        <f ca="1">IF(OR(B25=$A$46,B25=0),"",OFFSET(Tabla!$A$1,$C25,$A$2))</f>
        <v/>
      </c>
      <c r="B25">
        <f ca="1">OFFSET(Tabla!$A$1,C25,$B$2)</f>
        <v>0</v>
      </c>
      <c r="C25" s="1">
        <v>40</v>
      </c>
    </row>
    <row r="26" spans="1:5">
      <c r="A26" t="str">
        <f ca="1">IF(OR(B26=$A$46,B26=0),"",OFFSET(Tabla!$A$1,$C26,$A$2))</f>
        <v/>
      </c>
      <c r="B26">
        <f ca="1">OFFSET(Tabla!$A$1,C26,$B$2)</f>
        <v>0</v>
      </c>
      <c r="C26" s="1">
        <v>41</v>
      </c>
    </row>
    <row r="27" spans="1:5">
      <c r="A27" t="str">
        <f ca="1">IF(OR(B27=$A$46,B27=0),"",OFFSET(Tabla!$A$1,$C27,$A$2))</f>
        <v/>
      </c>
      <c r="B27">
        <f ca="1">OFFSET(Tabla!$A$1,C27,$B$2)</f>
        <v>0</v>
      </c>
      <c r="C27" s="1">
        <v>42</v>
      </c>
    </row>
    <row r="28" spans="1:5">
      <c r="A28" t="str">
        <f ca="1">IF(OR(B28=$A$46,B28=0),"",OFFSET(Tabla!$A$1,$C28,$A$2))</f>
        <v/>
      </c>
      <c r="B28">
        <f ca="1">OFFSET(Tabla!$A$1,C28,$B$2)</f>
        <v>0</v>
      </c>
      <c r="C28" s="1">
        <v>43</v>
      </c>
    </row>
    <row r="29" spans="1:5">
      <c r="A29" t="str">
        <f ca="1">IF(OR(B29=$A$46,B29=0),"",OFFSET(Tabla!$A$1,$C29,$A$2))</f>
        <v/>
      </c>
      <c r="B29">
        <f ca="1">OFFSET(Tabla!$A$1,C29,$B$2)</f>
        <v>0</v>
      </c>
      <c r="C29" s="1">
        <v>44</v>
      </c>
    </row>
    <row r="30" spans="1:5">
      <c r="A30" t="str">
        <f ca="1">IF(OR(B30=$A$46,B30=0),"",OFFSET(Tabla!$A$1,$C30,$A$2))</f>
        <v/>
      </c>
      <c r="B30">
        <f ca="1">OFFSET(Tabla!$A$1,C30,$B$2)</f>
        <v>0</v>
      </c>
      <c r="C30" s="1">
        <v>45</v>
      </c>
    </row>
    <row r="31" spans="1:5">
      <c r="A31" t="str">
        <f ca="1">IF(OR(B31=$A$46,B31=0),"",OFFSET(Tabla!$A$1,$C31,$A$2))</f>
        <v/>
      </c>
      <c r="B31">
        <f ca="1">OFFSET(Tabla!$A$1,C31,$B$2)</f>
        <v>0</v>
      </c>
      <c r="C31" s="1">
        <v>46</v>
      </c>
    </row>
    <row r="32" spans="1:5">
      <c r="A32" t="str">
        <f ca="1">IF(OR(B32=$A$46,B32=0),"",OFFSET(Tabla!$A$1,$C32,$A$2))</f>
        <v/>
      </c>
      <c r="B32">
        <f ca="1">OFFSET(Tabla!$A$1,C32,$B$2)</f>
        <v>0</v>
      </c>
      <c r="C32" s="1">
        <v>47</v>
      </c>
    </row>
    <row r="33" spans="1:3">
      <c r="A33" t="str">
        <f ca="1">IF(OR(B33=$A$46,B33=0),"",OFFSET(Tabla!$A$1,$C33,$A$2))</f>
        <v/>
      </c>
      <c r="B33">
        <f ca="1">OFFSET(Tabla!$A$1,C33,$B$2)</f>
        <v>0</v>
      </c>
      <c r="C33" s="1">
        <v>48</v>
      </c>
    </row>
    <row r="34" spans="1:3">
      <c r="A34" t="str">
        <f ca="1">IF(OR(B34=$A$46,B34=0),"",OFFSET(Tabla!$A$1,$C34,$A$2))</f>
        <v/>
      </c>
      <c r="B34">
        <f ca="1">OFFSET(Tabla!$A$1,C34,$B$2)</f>
        <v>0</v>
      </c>
      <c r="C34" s="1">
        <v>49</v>
      </c>
    </row>
    <row r="35" spans="1:3">
      <c r="A35" t="str">
        <f ca="1">IF(OR(B35=$A$46,B35=0),"",OFFSET(Tabla!$A$1,$C35,$A$2))</f>
        <v/>
      </c>
      <c r="B35">
        <f ca="1">OFFSET(Tabla!$A$1,C35,$B$2)</f>
        <v>0</v>
      </c>
      <c r="C35" s="1">
        <v>50</v>
      </c>
    </row>
    <row r="36" spans="1:3">
      <c r="A36" t="str">
        <f ca="1">IF(OR(B36=$A$46,B36=0),"",OFFSET(Tabla!$A$1,$C36,$A$2))</f>
        <v/>
      </c>
      <c r="B36">
        <f ca="1">OFFSET(Tabla!$A$1,C36,$B$2)</f>
        <v>0</v>
      </c>
      <c r="C36" s="1">
        <v>51</v>
      </c>
    </row>
    <row r="37" spans="1:3">
      <c r="A37" t="str">
        <f ca="1">IF(OR(B37=$A$46,B37=0),"",OFFSET(Tabla!$A$1,$C37,$A$2))</f>
        <v/>
      </c>
      <c r="B37">
        <f ca="1">OFFSET(Tabla!$A$1,C37,$B$2)</f>
        <v>0</v>
      </c>
      <c r="C37" s="1">
        <v>52</v>
      </c>
    </row>
    <row r="38" spans="1:3">
      <c r="A38" t="str">
        <f ca="1">IF(OR(B38=$A$46,B38=0),"",OFFSET(Tabla!$A$1,$C38,$A$2))</f>
        <v/>
      </c>
      <c r="B38">
        <f ca="1">OFFSET(Tabla!$A$1,C38,$B$2)</f>
        <v>0</v>
      </c>
      <c r="C38" s="1">
        <v>53</v>
      </c>
    </row>
    <row r="39" spans="1:3">
      <c r="A39" t="str">
        <f ca="1">IF(OR(B39=$A$46,B39=0),"",OFFSET(Tabla!$A$1,$C39,$A$2))</f>
        <v/>
      </c>
      <c r="B39">
        <f ca="1">OFFSET(Tabla!$A$1,C39,$B$2)</f>
        <v>0</v>
      </c>
      <c r="C39" s="1">
        <v>54</v>
      </c>
    </row>
    <row r="40" spans="1:3">
      <c r="A40" t="str">
        <f ca="1">IF(OR(B40=$A$46,B40=0),"",OFFSET(Tabla!$A$1,$C40,$A$2))</f>
        <v/>
      </c>
      <c r="B40">
        <f ca="1">OFFSET(Tabla!$A$1,C40,$B$2)</f>
        <v>0</v>
      </c>
      <c r="C40" s="1">
        <v>55</v>
      </c>
    </row>
    <row r="41" spans="1:3">
      <c r="A41" t="str">
        <f ca="1">IF(OR(B41=$A$46,B41=0),"",OFFSET(Tabla!$A$1,$C41,$A$2))</f>
        <v/>
      </c>
      <c r="B41">
        <f ca="1">OFFSET(Tabla!$A$1,C41,$B$2)</f>
        <v>0</v>
      </c>
      <c r="C41" s="1">
        <v>56</v>
      </c>
    </row>
    <row r="42" spans="1:3">
      <c r="A42" t="str">
        <f ca="1">IF(OR(B42=$A$46,B42=0),"",OFFSET(Tabla!$A$1,$C42,$A$2))</f>
        <v/>
      </c>
      <c r="B42">
        <f ca="1">OFFSET(Tabla!$A$1,C42,$B$2)</f>
        <v>0</v>
      </c>
      <c r="C42" s="1">
        <v>57</v>
      </c>
    </row>
    <row r="43" spans="1:3">
      <c r="A43" t="str">
        <f ca="1">IF(OR(B43=$A$46,B43=0),"",OFFSET(Tabla!$A$1,$C43,$A$2))</f>
        <v/>
      </c>
      <c r="B43">
        <f ca="1">OFFSET(Tabla!$A$1,C43,$B$2)</f>
        <v>0</v>
      </c>
      <c r="C43" s="1">
        <v>58</v>
      </c>
    </row>
    <row r="44" spans="1:3">
      <c r="A44" t="str">
        <f ca="1">IF(OR(B44=$A$46,B44=0),"",OFFSET(Tabla!$A$1,$C44,$A$2))</f>
        <v/>
      </c>
      <c r="B44">
        <f ca="1">OFFSET(Tabla!$A$1,C44,$B$2)</f>
        <v>0</v>
      </c>
      <c r="C44" s="1">
        <v>59</v>
      </c>
    </row>
    <row r="45" spans="1:3">
      <c r="A45" t="str">
        <f ca="1">IF(OR(B45=$A$46,B45=0),"",OFFSET(Tabla!$A$1,$C45,$A$2))</f>
        <v/>
      </c>
      <c r="B45">
        <f ca="1">OFFSET(Tabla!$A$1,C45,$B$2)</f>
        <v>0</v>
      </c>
      <c r="C45" s="1">
        <v>60</v>
      </c>
    </row>
    <row r="46" spans="1:3">
      <c r="A46" t="s">
        <v>9</v>
      </c>
    </row>
    <row r="599" spans="1:2">
      <c r="A599" s="8" t="s">
        <v>4</v>
      </c>
      <c r="B599" s="8" t="s">
        <v>36</v>
      </c>
    </row>
    <row r="600" spans="1:2">
      <c r="A600" s="8" t="s">
        <v>37</v>
      </c>
      <c r="B600" s="8" t="s">
        <v>38</v>
      </c>
    </row>
    <row r="601" spans="1:2">
      <c r="A601" s="8" t="s">
        <v>39</v>
      </c>
      <c r="B601" s="8" t="s">
        <v>40</v>
      </c>
    </row>
    <row r="602" spans="1:2">
      <c r="A602" s="8" t="s">
        <v>67</v>
      </c>
      <c r="B602" s="8" t="s">
        <v>40</v>
      </c>
    </row>
    <row r="603" spans="1:2">
      <c r="A603" s="8" t="s">
        <v>41</v>
      </c>
      <c r="B603" s="8" t="s">
        <v>38</v>
      </c>
    </row>
    <row r="604" spans="1:2">
      <c r="A604" s="8" t="s">
        <v>42</v>
      </c>
      <c r="B604" s="8" t="s">
        <v>38</v>
      </c>
    </row>
    <row r="605" spans="1:2">
      <c r="A605" s="8" t="s">
        <v>43</v>
      </c>
      <c r="B605" s="8" t="s">
        <v>40</v>
      </c>
    </row>
    <row r="606" spans="1:2">
      <c r="A606" s="8" t="s">
        <v>44</v>
      </c>
      <c r="B606" s="8" t="s">
        <v>45</v>
      </c>
    </row>
    <row r="607" spans="1:2">
      <c r="A607" s="8" t="s">
        <v>46</v>
      </c>
      <c r="B607" s="8" t="s">
        <v>38</v>
      </c>
    </row>
    <row r="608" spans="1:2">
      <c r="A608" s="8" t="s">
        <v>57</v>
      </c>
      <c r="B608" s="8" t="s">
        <v>38</v>
      </c>
    </row>
    <row r="609" spans="1:2">
      <c r="A609" s="8" t="s">
        <v>47</v>
      </c>
      <c r="B609" s="8" t="s">
        <v>38</v>
      </c>
    </row>
    <row r="610" spans="1:2">
      <c r="A610" s="8" t="s">
        <v>48</v>
      </c>
      <c r="B610" s="8" t="s">
        <v>38</v>
      </c>
    </row>
    <row r="611" spans="1:2">
      <c r="A611" s="8" t="s">
        <v>49</v>
      </c>
      <c r="B611" s="8" t="s">
        <v>40</v>
      </c>
    </row>
    <row r="612" spans="1:2">
      <c r="A612" s="8" t="s">
        <v>63</v>
      </c>
      <c r="B612" s="8" t="s">
        <v>40</v>
      </c>
    </row>
    <row r="613" spans="1:2">
      <c r="A613" s="8" t="s">
        <v>67</v>
      </c>
      <c r="B613" s="8" t="s">
        <v>40</v>
      </c>
    </row>
    <row r="614" spans="1:2">
      <c r="A614" s="8" t="s">
        <v>70</v>
      </c>
      <c r="B614" s="8" t="s">
        <v>40</v>
      </c>
    </row>
    <row r="615" spans="1:2">
      <c r="A615" s="8" t="s">
        <v>68</v>
      </c>
      <c r="B615" s="8" t="s">
        <v>40</v>
      </c>
    </row>
    <row r="616" spans="1:2">
      <c r="A616" s="8" t="s">
        <v>69</v>
      </c>
      <c r="B616" s="8" t="s">
        <v>45</v>
      </c>
    </row>
    <row r="617" spans="1:2">
      <c r="A617" s="8" t="s">
        <v>66</v>
      </c>
      <c r="B617" s="8" t="s">
        <v>45</v>
      </c>
    </row>
    <row r="618" spans="1:2">
      <c r="A618" s="8" t="s">
        <v>65</v>
      </c>
      <c r="B618" s="8" t="s">
        <v>45</v>
      </c>
    </row>
    <row r="619" spans="1:2">
      <c r="A619" s="8" t="s">
        <v>62</v>
      </c>
      <c r="B619" s="8" t="s">
        <v>40</v>
      </c>
    </row>
    <row r="620" spans="1:2">
      <c r="A620" s="8" t="s">
        <v>59</v>
      </c>
      <c r="B620" s="8" t="s">
        <v>45</v>
      </c>
    </row>
    <row r="621" spans="1:2">
      <c r="A621" s="8" t="s">
        <v>71</v>
      </c>
      <c r="B621" s="8" t="s">
        <v>72</v>
      </c>
    </row>
    <row r="622" spans="1:2">
      <c r="A622" s="8" t="s">
        <v>50</v>
      </c>
      <c r="B622" s="8" t="s">
        <v>38</v>
      </c>
    </row>
    <row r="623" spans="1:2">
      <c r="A623" s="8" t="s">
        <v>73</v>
      </c>
      <c r="B623" s="8" t="s">
        <v>38</v>
      </c>
    </row>
    <row r="624" spans="1:2">
      <c r="A624" s="8" t="s">
        <v>74</v>
      </c>
      <c r="B624" s="8" t="s">
        <v>38</v>
      </c>
    </row>
    <row r="625" spans="1:2">
      <c r="A625" s="8" t="s">
        <v>51</v>
      </c>
      <c r="B625" s="8" t="s">
        <v>38</v>
      </c>
    </row>
    <row r="626" spans="1:2">
      <c r="A626" s="8" t="s">
        <v>52</v>
      </c>
      <c r="B626" s="8" t="s">
        <v>38</v>
      </c>
    </row>
    <row r="627" spans="1:2">
      <c r="A627" s="8" t="s">
        <v>61</v>
      </c>
      <c r="B627" s="8" t="s">
        <v>40</v>
      </c>
    </row>
    <row r="628" spans="1:2">
      <c r="A628" s="8" t="s">
        <v>64</v>
      </c>
      <c r="B628" s="8" t="s">
        <v>45</v>
      </c>
    </row>
    <row r="629" spans="1:2">
      <c r="A629" s="8" t="s">
        <v>53</v>
      </c>
      <c r="B629" s="8" t="s">
        <v>45</v>
      </c>
    </row>
    <row r="630" spans="1:2">
      <c r="A630" s="8" t="s">
        <v>60</v>
      </c>
      <c r="B630" s="8" t="s">
        <v>40</v>
      </c>
    </row>
    <row r="631" spans="1:2">
      <c r="A631" s="8" t="s">
        <v>54</v>
      </c>
      <c r="B631" s="8" t="s">
        <v>40</v>
      </c>
    </row>
    <row r="632" spans="1:2">
      <c r="A632" s="8" t="s">
        <v>58</v>
      </c>
      <c r="B632" s="8" t="s">
        <v>45</v>
      </c>
    </row>
    <row r="633" spans="1:2">
      <c r="A633" s="8" t="s">
        <v>123</v>
      </c>
      <c r="B633" s="8" t="s">
        <v>38</v>
      </c>
    </row>
    <row r="634" spans="1:2">
      <c r="A634" s="8" t="s">
        <v>55</v>
      </c>
      <c r="B634" s="8" t="s">
        <v>40</v>
      </c>
    </row>
    <row r="635" spans="1:2">
      <c r="A635" s="8" t="s">
        <v>56</v>
      </c>
      <c r="B635" s="8" t="s">
        <v>38</v>
      </c>
    </row>
    <row r="636" spans="1:2">
      <c r="A636" s="8" t="s">
        <v>75</v>
      </c>
      <c r="B636" s="8" t="s">
        <v>38</v>
      </c>
    </row>
    <row r="637" spans="1:2">
      <c r="A637" s="8" t="s">
        <v>76</v>
      </c>
      <c r="B637" s="8" t="s">
        <v>45</v>
      </c>
    </row>
    <row r="638" spans="1:2">
      <c r="A638" s="8" t="s">
        <v>77</v>
      </c>
      <c r="B638" s="8" t="s">
        <v>38</v>
      </c>
    </row>
    <row r="639" spans="1:2">
      <c r="A639" s="8" t="s">
        <v>78</v>
      </c>
      <c r="B639" s="8" t="s">
        <v>45</v>
      </c>
    </row>
    <row r="640" spans="1:2">
      <c r="A640" s="8" t="s">
        <v>79</v>
      </c>
      <c r="B640" s="8" t="s">
        <v>38</v>
      </c>
    </row>
    <row r="641" spans="1:2">
      <c r="A641" s="8" t="s">
        <v>124</v>
      </c>
      <c r="B641" s="8" t="s">
        <v>125</v>
      </c>
    </row>
  </sheetData>
  <phoneticPr fontId="2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P172"/>
  <sheetViews>
    <sheetView showGridLines="0" zoomScale="85" zoomScaleNormal="85" zoomScaleSheetLayoutView="85" workbookViewId="0">
      <selection activeCell="D7" sqref="D7"/>
    </sheetView>
  </sheetViews>
  <sheetFormatPr baseColWidth="10" defaultColWidth="11.42578125" defaultRowHeight="11.25"/>
  <cols>
    <col min="1" max="1" width="26" style="11" bestFit="1" customWidth="1"/>
    <col min="2" max="3" width="37.140625" style="11" bestFit="1" customWidth="1"/>
    <col min="4" max="4" width="25.42578125" style="11" bestFit="1" customWidth="1"/>
    <col min="5" max="8" width="15.7109375" style="11" bestFit="1" customWidth="1"/>
    <col min="9" max="9" width="26.140625" style="11" bestFit="1" customWidth="1"/>
    <col min="10" max="11" width="31.140625" style="11" bestFit="1" customWidth="1"/>
    <col min="12" max="15" width="11.42578125" style="11"/>
    <col min="16" max="16" width="0" style="11" hidden="1" customWidth="1"/>
    <col min="17" max="16384" width="11.42578125" style="11"/>
  </cols>
  <sheetData>
    <row r="1" spans="1:16" s="5" customFormat="1" ht="35.25">
      <c r="A1" s="3">
        <f>IF(B9="(Todas)",B3,B9)</f>
        <v>0</v>
      </c>
      <c r="B1" s="4" t="s">
        <v>191</v>
      </c>
      <c r="C1" s="4"/>
      <c r="D1" s="4"/>
      <c r="E1" s="4"/>
      <c r="F1" s="4"/>
      <c r="G1" s="4"/>
      <c r="H1" s="4"/>
      <c r="I1" s="4"/>
    </row>
    <row r="2" spans="1:16" s="5" customFormat="1" ht="27">
      <c r="A2" s="6" t="s">
        <v>33</v>
      </c>
      <c r="B2" s="12" t="str">
        <f>CONCATENATE(A2,A1,A3)</f>
        <v>REPORTE DE CONSUMOS 0 DE 2025</v>
      </c>
      <c r="C2" s="7"/>
      <c r="D2" s="7"/>
      <c r="E2" s="7"/>
      <c r="F2" s="7"/>
      <c r="G2" s="7"/>
      <c r="H2" s="7"/>
      <c r="I2" s="7"/>
    </row>
    <row r="3" spans="1:16" s="5" customFormat="1">
      <c r="A3" s="6" t="s">
        <v>126</v>
      </c>
      <c r="B3" s="6"/>
    </row>
    <row r="4" spans="1:16" s="5" customFormat="1">
      <c r="A4" s="6"/>
      <c r="B4" s="6" t="s">
        <v>13</v>
      </c>
      <c r="C4" s="6" t="s">
        <v>20</v>
      </c>
    </row>
    <row r="5" spans="1:16" s="5" customFormat="1"/>
    <row r="6" spans="1:16" s="5" customFormat="1"/>
    <row r="7" spans="1:16" s="5" customFormat="1"/>
    <row r="8" spans="1:16" s="9" customFormat="1" ht="14.25">
      <c r="A8" s="8"/>
      <c r="B8" s="8"/>
    </row>
    <row r="9" spans="1:16" s="9" customFormat="1" ht="14.25">
      <c r="A9"/>
      <c r="B9"/>
    </row>
    <row r="10" spans="1:16" s="10" customFormat="1" ht="14.25"/>
    <row r="11" spans="1:16" s="9" customFormat="1" ht="14.25">
      <c r="A11" s="72"/>
      <c r="B11" s="72"/>
      <c r="C11" s="72"/>
      <c r="D11" s="72"/>
      <c r="E11" s="72" t="s">
        <v>4</v>
      </c>
      <c r="F11" s="72" t="s">
        <v>31</v>
      </c>
      <c r="G11" s="72"/>
      <c r="H11" s="72"/>
      <c r="I11" s="72"/>
      <c r="J11" s="72"/>
      <c r="K11"/>
    </row>
    <row r="12" spans="1:16" s="9" customFormat="1" ht="15">
      <c r="A12" s="72"/>
      <c r="B12" s="72"/>
      <c r="C12" s="72"/>
      <c r="D12" s="72"/>
      <c r="E12" s="24" t="s">
        <v>38</v>
      </c>
      <c r="F12" s="25"/>
      <c r="G12" s="24" t="s">
        <v>40</v>
      </c>
      <c r="H12" s="25"/>
      <c r="I12" s="59" t="s">
        <v>32</v>
      </c>
      <c r="J12" s="59" t="s">
        <v>35</v>
      </c>
      <c r="K12"/>
    </row>
    <row r="13" spans="1:16" s="9" customFormat="1" ht="15">
      <c r="A13" s="60" t="s">
        <v>7</v>
      </c>
      <c r="B13" s="51" t="s">
        <v>134</v>
      </c>
      <c r="C13" s="26" t="s">
        <v>10</v>
      </c>
      <c r="D13" s="51" t="s">
        <v>8</v>
      </c>
      <c r="E13" s="27" t="s">
        <v>5</v>
      </c>
      <c r="F13" s="26" t="s">
        <v>34</v>
      </c>
      <c r="G13" s="27" t="s">
        <v>5</v>
      </c>
      <c r="H13" s="26" t="s">
        <v>34</v>
      </c>
      <c r="I13" s="62"/>
      <c r="J13" s="62"/>
      <c r="K13"/>
    </row>
    <row r="14" spans="1:16" s="9" customFormat="1" ht="14.25">
      <c r="A14" s="28" t="s">
        <v>190</v>
      </c>
      <c r="B14" s="29" t="s">
        <v>157</v>
      </c>
      <c r="C14" s="29">
        <v>9019430840</v>
      </c>
      <c r="D14" s="29" t="s">
        <v>154</v>
      </c>
      <c r="E14" s="30">
        <v>64.954000000000008</v>
      </c>
      <c r="F14" s="31">
        <v>692495.37927999999</v>
      </c>
      <c r="G14" s="49">
        <v>15.573</v>
      </c>
      <c r="H14" s="31">
        <v>252617.25377000001</v>
      </c>
      <c r="I14" s="32">
        <v>80.527000000000015</v>
      </c>
      <c r="J14" s="33">
        <v>945112.63305000006</v>
      </c>
      <c r="K14"/>
      <c r="P14" s="9" t="str">
        <f>+A14</f>
        <v>1 AL 12 DE ENERO</v>
      </c>
    </row>
    <row r="15" spans="1:16" s="9" customFormat="1" ht="14.25">
      <c r="A15" s="52"/>
      <c r="B15" s="61"/>
      <c r="C15" s="61"/>
      <c r="D15" s="53" t="s">
        <v>165</v>
      </c>
      <c r="E15" s="54"/>
      <c r="F15" s="55"/>
      <c r="G15" s="56">
        <v>8.218</v>
      </c>
      <c r="H15" s="55">
        <v>133308.20481999998</v>
      </c>
      <c r="I15" s="57">
        <v>8.218</v>
      </c>
      <c r="J15" s="58">
        <v>133308.20481999998</v>
      </c>
      <c r="K15"/>
      <c r="P15" s="9">
        <f t="shared" ref="P15:P38" si="0">+A15</f>
        <v>0</v>
      </c>
    </row>
    <row r="16" spans="1:16" s="9" customFormat="1" ht="14.25">
      <c r="A16" s="52"/>
      <c r="B16" s="63" t="s">
        <v>192</v>
      </c>
      <c r="C16" s="64"/>
      <c r="D16" s="64"/>
      <c r="E16" s="65">
        <v>64.954000000000008</v>
      </c>
      <c r="F16" s="66">
        <v>692495.37927999999</v>
      </c>
      <c r="G16" s="67">
        <v>23.791</v>
      </c>
      <c r="H16" s="66">
        <v>385925.45858999999</v>
      </c>
      <c r="I16" s="68">
        <v>88.745000000000019</v>
      </c>
      <c r="J16" s="69">
        <v>1078420.8378699999</v>
      </c>
      <c r="K16"/>
      <c r="P16" s="9">
        <f t="shared" si="0"/>
        <v>0</v>
      </c>
    </row>
    <row r="17" spans="1:16" ht="15">
      <c r="A17" s="34" t="s">
        <v>9</v>
      </c>
      <c r="B17" s="35"/>
      <c r="C17" s="35"/>
      <c r="D17" s="35"/>
      <c r="E17" s="36">
        <v>64.954000000000008</v>
      </c>
      <c r="F17" s="37">
        <v>692495.37927999999</v>
      </c>
      <c r="G17" s="50">
        <v>23.791</v>
      </c>
      <c r="H17" s="37">
        <v>385925.45858999999</v>
      </c>
      <c r="I17" s="38">
        <v>88.745000000000019</v>
      </c>
      <c r="J17" s="39">
        <v>1078420.8378699999</v>
      </c>
      <c r="K17"/>
      <c r="P17" s="11" t="str">
        <f t="shared" si="0"/>
        <v>Total general</v>
      </c>
    </row>
    <row r="18" spans="1:16" ht="12.75">
      <c r="A18"/>
      <c r="B18"/>
      <c r="C18"/>
      <c r="D18"/>
      <c r="E18"/>
      <c r="F18"/>
      <c r="G18"/>
      <c r="H18"/>
      <c r="I18"/>
      <c r="J18"/>
      <c r="K18"/>
      <c r="P18" s="11">
        <f t="shared" si="0"/>
        <v>0</v>
      </c>
    </row>
    <row r="19" spans="1:16" ht="12.75">
      <c r="A19"/>
      <c r="B19"/>
      <c r="C19"/>
      <c r="D19"/>
      <c r="E19"/>
      <c r="F19"/>
      <c r="G19"/>
      <c r="H19"/>
      <c r="I19"/>
      <c r="J19"/>
      <c r="K19"/>
      <c r="P19" s="11">
        <f t="shared" si="0"/>
        <v>0</v>
      </c>
    </row>
    <row r="20" spans="1:16" ht="12.75">
      <c r="A20"/>
      <c r="B20"/>
      <c r="C20"/>
      <c r="D20"/>
      <c r="E20"/>
      <c r="F20"/>
      <c r="G20"/>
      <c r="H20"/>
      <c r="I20"/>
      <c r="J20"/>
      <c r="K20"/>
      <c r="P20" s="11">
        <f t="shared" si="0"/>
        <v>0</v>
      </c>
    </row>
    <row r="21" spans="1:16" ht="12.75">
      <c r="A21"/>
      <c r="B21"/>
      <c r="C21"/>
      <c r="D21"/>
      <c r="E21"/>
      <c r="F21"/>
      <c r="G21"/>
      <c r="H21"/>
      <c r="I21"/>
      <c r="J21"/>
      <c r="K21"/>
      <c r="P21" s="11">
        <f t="shared" si="0"/>
        <v>0</v>
      </c>
    </row>
    <row r="22" spans="1:16" ht="12.75">
      <c r="A22"/>
      <c r="B22"/>
      <c r="C22"/>
      <c r="D22"/>
      <c r="E22"/>
      <c r="F22"/>
      <c r="G22"/>
      <c r="H22"/>
      <c r="I22"/>
      <c r="J22"/>
      <c r="K22"/>
      <c r="P22" s="11">
        <f t="shared" si="0"/>
        <v>0</v>
      </c>
    </row>
    <row r="23" spans="1:16" ht="12.75">
      <c r="A23"/>
      <c r="B23"/>
      <c r="C23"/>
      <c r="D23"/>
      <c r="E23"/>
      <c r="F23"/>
      <c r="G23"/>
      <c r="H23"/>
      <c r="I23"/>
      <c r="J23"/>
      <c r="K23"/>
      <c r="P23" s="11">
        <f t="shared" si="0"/>
        <v>0</v>
      </c>
    </row>
    <row r="24" spans="1:16" ht="12.75">
      <c r="A24"/>
      <c r="B24"/>
      <c r="C24"/>
      <c r="D24"/>
      <c r="E24"/>
      <c r="F24"/>
      <c r="G24"/>
      <c r="H24"/>
      <c r="I24"/>
      <c r="J24"/>
      <c r="K24"/>
      <c r="P24" s="11">
        <f t="shared" si="0"/>
        <v>0</v>
      </c>
    </row>
    <row r="25" spans="1:16" ht="12.75">
      <c r="A25"/>
      <c r="B25"/>
      <c r="C25"/>
      <c r="D25"/>
      <c r="E25"/>
      <c r="F25"/>
      <c r="G25"/>
      <c r="H25"/>
      <c r="I25"/>
      <c r="J25"/>
      <c r="K25"/>
      <c r="P25" s="11">
        <f t="shared" si="0"/>
        <v>0</v>
      </c>
    </row>
    <row r="26" spans="1:16" ht="12.75">
      <c r="A26"/>
      <c r="B26"/>
      <c r="C26"/>
      <c r="D26"/>
      <c r="E26"/>
      <c r="F26"/>
      <c r="G26"/>
      <c r="H26"/>
      <c r="I26"/>
      <c r="J26"/>
      <c r="K26"/>
      <c r="P26" s="11">
        <f t="shared" si="0"/>
        <v>0</v>
      </c>
    </row>
    <row r="27" spans="1:16" ht="12.75">
      <c r="A27"/>
      <c r="B27"/>
      <c r="C27"/>
      <c r="D27"/>
      <c r="E27"/>
      <c r="F27"/>
      <c r="G27"/>
      <c r="H27"/>
      <c r="I27"/>
      <c r="J27"/>
      <c r="K27"/>
      <c r="P27" s="11">
        <f t="shared" si="0"/>
        <v>0</v>
      </c>
    </row>
    <row r="28" spans="1:16" ht="12.75">
      <c r="A28"/>
      <c r="B28"/>
      <c r="C28"/>
      <c r="D28"/>
      <c r="E28"/>
      <c r="F28"/>
      <c r="G28"/>
      <c r="H28"/>
      <c r="I28"/>
      <c r="J28"/>
      <c r="K28"/>
      <c r="P28" s="11">
        <f t="shared" si="0"/>
        <v>0</v>
      </c>
    </row>
    <row r="29" spans="1:16" ht="12.75">
      <c r="A29"/>
      <c r="B29"/>
      <c r="C29"/>
      <c r="D29"/>
      <c r="E29"/>
      <c r="F29"/>
      <c r="G29"/>
      <c r="H29"/>
      <c r="I29"/>
      <c r="J29"/>
      <c r="K29"/>
      <c r="P29" s="11">
        <f t="shared" si="0"/>
        <v>0</v>
      </c>
    </row>
    <row r="30" spans="1:16" ht="12.75">
      <c r="A30"/>
      <c r="B30"/>
      <c r="C30"/>
      <c r="D30"/>
      <c r="E30"/>
      <c r="F30"/>
      <c r="G30"/>
      <c r="H30"/>
      <c r="I30"/>
      <c r="J30"/>
      <c r="K30"/>
      <c r="P30" s="11">
        <f t="shared" si="0"/>
        <v>0</v>
      </c>
    </row>
    <row r="31" spans="1:16" ht="12.75">
      <c r="A31"/>
      <c r="B31"/>
      <c r="C31"/>
      <c r="D31"/>
      <c r="E31"/>
      <c r="F31"/>
      <c r="G31"/>
      <c r="H31"/>
      <c r="I31"/>
      <c r="J31"/>
      <c r="K31"/>
      <c r="P31" s="11">
        <f t="shared" si="0"/>
        <v>0</v>
      </c>
    </row>
    <row r="32" spans="1:16" ht="12.75">
      <c r="A32"/>
      <c r="B32"/>
      <c r="C32"/>
      <c r="D32"/>
      <c r="E32"/>
      <c r="F32"/>
      <c r="G32"/>
      <c r="H32"/>
      <c r="I32"/>
      <c r="J32"/>
      <c r="K32"/>
      <c r="P32" s="11">
        <f t="shared" si="0"/>
        <v>0</v>
      </c>
    </row>
    <row r="33" spans="1:16" ht="12.75">
      <c r="A33"/>
      <c r="B33"/>
      <c r="C33"/>
      <c r="D33"/>
      <c r="E33"/>
      <c r="F33"/>
      <c r="G33"/>
      <c r="H33"/>
      <c r="I33"/>
      <c r="J33"/>
      <c r="K33"/>
      <c r="P33" s="11">
        <f t="shared" si="0"/>
        <v>0</v>
      </c>
    </row>
    <row r="34" spans="1:16" ht="12.75">
      <c r="A34"/>
      <c r="B34"/>
      <c r="C34"/>
      <c r="D34"/>
      <c r="E34"/>
      <c r="F34"/>
      <c r="G34"/>
      <c r="H34"/>
      <c r="I34"/>
      <c r="J34"/>
      <c r="K34"/>
      <c r="P34" s="11">
        <f t="shared" si="0"/>
        <v>0</v>
      </c>
    </row>
    <row r="35" spans="1:16" ht="12.75">
      <c r="A35"/>
      <c r="B35"/>
      <c r="C35"/>
      <c r="D35"/>
      <c r="E35"/>
      <c r="F35"/>
      <c r="G35"/>
      <c r="H35"/>
      <c r="I35"/>
      <c r="J35"/>
      <c r="K35"/>
      <c r="P35" s="11">
        <f t="shared" si="0"/>
        <v>0</v>
      </c>
    </row>
    <row r="36" spans="1:16" ht="12.75">
      <c r="A36"/>
      <c r="B36"/>
      <c r="C36"/>
      <c r="D36"/>
      <c r="E36"/>
      <c r="F36"/>
      <c r="G36"/>
      <c r="H36"/>
      <c r="I36"/>
      <c r="J36"/>
      <c r="K36"/>
      <c r="P36" s="11">
        <f t="shared" si="0"/>
        <v>0</v>
      </c>
    </row>
    <row r="37" spans="1:16" ht="12.75">
      <c r="A37"/>
      <c r="B37"/>
      <c r="C37"/>
      <c r="D37"/>
      <c r="E37"/>
      <c r="F37"/>
      <c r="G37"/>
      <c r="H37"/>
      <c r="I37"/>
      <c r="J37"/>
      <c r="K37"/>
      <c r="P37" s="11">
        <f t="shared" si="0"/>
        <v>0</v>
      </c>
    </row>
    <row r="38" spans="1:16" ht="12.75">
      <c r="A38"/>
      <c r="B38"/>
      <c r="C38"/>
      <c r="D38"/>
      <c r="E38"/>
      <c r="F38"/>
      <c r="G38"/>
      <c r="H38"/>
      <c r="I38"/>
      <c r="J38"/>
      <c r="K38"/>
      <c r="P38" s="11">
        <f t="shared" si="0"/>
        <v>0</v>
      </c>
    </row>
    <row r="39" spans="1:16" ht="12.75">
      <c r="A39"/>
      <c r="B39"/>
      <c r="C39"/>
      <c r="D39"/>
      <c r="E39"/>
      <c r="F39"/>
      <c r="G39"/>
      <c r="H39"/>
      <c r="I39"/>
      <c r="J39"/>
      <c r="K39"/>
    </row>
    <row r="40" spans="1:16" ht="12.75">
      <c r="A40"/>
      <c r="B40"/>
      <c r="C40"/>
      <c r="D40"/>
      <c r="E40"/>
      <c r="F40"/>
      <c r="G40"/>
      <c r="H40"/>
      <c r="I40"/>
      <c r="J40"/>
      <c r="K40"/>
    </row>
    <row r="41" spans="1:16" ht="12.75">
      <c r="A41"/>
      <c r="B41"/>
      <c r="C41"/>
      <c r="D41"/>
      <c r="E41"/>
      <c r="F41"/>
      <c r="G41"/>
      <c r="H41"/>
      <c r="I41"/>
      <c r="J41"/>
      <c r="K41"/>
    </row>
    <row r="42" spans="1:16" ht="12.75">
      <c r="A42"/>
      <c r="B42"/>
      <c r="C42"/>
      <c r="D42"/>
      <c r="E42"/>
      <c r="F42"/>
      <c r="G42"/>
      <c r="H42"/>
      <c r="I42"/>
      <c r="J42"/>
      <c r="K42"/>
    </row>
    <row r="43" spans="1:16" ht="12.75">
      <c r="A43"/>
      <c r="B43"/>
      <c r="C43"/>
      <c r="D43"/>
      <c r="E43"/>
      <c r="F43"/>
      <c r="G43"/>
      <c r="H43"/>
      <c r="I43"/>
      <c r="J43"/>
      <c r="K43"/>
    </row>
    <row r="44" spans="1:16" ht="12.75">
      <c r="A44"/>
      <c r="B44"/>
      <c r="C44"/>
      <c r="D44"/>
      <c r="E44"/>
      <c r="F44"/>
      <c r="G44"/>
      <c r="H44"/>
      <c r="I44"/>
      <c r="J44"/>
      <c r="K44"/>
    </row>
    <row r="45" spans="1:16" ht="12.75">
      <c r="A45"/>
      <c r="B45"/>
      <c r="C45"/>
      <c r="D45"/>
      <c r="E45"/>
      <c r="F45"/>
      <c r="G45"/>
      <c r="H45"/>
      <c r="I45"/>
      <c r="J45"/>
      <c r="K45"/>
    </row>
    <row r="46" spans="1:16" ht="12.75">
      <c r="A46"/>
      <c r="B46"/>
      <c r="C46"/>
      <c r="D46"/>
      <c r="E46"/>
      <c r="F46"/>
      <c r="G46"/>
      <c r="H46"/>
      <c r="I46"/>
      <c r="J46"/>
      <c r="K46"/>
    </row>
    <row r="47" spans="1:16" ht="12.75">
      <c r="A47"/>
      <c r="B47"/>
      <c r="C47"/>
      <c r="D47"/>
      <c r="E47"/>
      <c r="F47"/>
      <c r="G47"/>
      <c r="H47"/>
      <c r="I47"/>
      <c r="J47"/>
      <c r="K47"/>
    </row>
    <row r="48" spans="1:16" ht="12.75">
      <c r="A48"/>
      <c r="B48"/>
      <c r="C48"/>
      <c r="D48"/>
      <c r="E48"/>
      <c r="F48"/>
      <c r="G48"/>
      <c r="H48"/>
      <c r="I48"/>
      <c r="J48"/>
      <c r="K48"/>
    </row>
    <row r="49" spans="1:11" ht="12.75">
      <c r="A49"/>
      <c r="B49"/>
      <c r="C49"/>
      <c r="D49"/>
      <c r="E49"/>
      <c r="F49"/>
      <c r="G49"/>
      <c r="H49"/>
      <c r="I49"/>
      <c r="J49"/>
      <c r="K49"/>
    </row>
    <row r="50" spans="1:11" ht="12.75">
      <c r="A50"/>
      <c r="B50"/>
      <c r="C50"/>
      <c r="D50"/>
      <c r="E50"/>
      <c r="F50"/>
      <c r="G50"/>
      <c r="H50"/>
      <c r="I50"/>
      <c r="J50"/>
      <c r="K50"/>
    </row>
    <row r="51" spans="1:11" ht="12.75">
      <c r="A51"/>
      <c r="B51"/>
      <c r="C51"/>
      <c r="D51"/>
      <c r="E51"/>
      <c r="F51"/>
      <c r="G51"/>
      <c r="H51"/>
      <c r="I51"/>
      <c r="J51"/>
      <c r="K51"/>
    </row>
    <row r="52" spans="1:11" ht="12.75">
      <c r="A52"/>
      <c r="B52"/>
      <c r="C52"/>
      <c r="D52"/>
      <c r="E52"/>
      <c r="F52"/>
      <c r="G52"/>
      <c r="H52"/>
      <c r="I52"/>
      <c r="J52"/>
      <c r="K52"/>
    </row>
    <row r="53" spans="1:11" ht="12.75">
      <c r="A53"/>
      <c r="B53"/>
      <c r="C53"/>
      <c r="D53"/>
      <c r="E53"/>
      <c r="F53"/>
      <c r="G53"/>
      <c r="H53"/>
      <c r="I53"/>
      <c r="J53"/>
      <c r="K53"/>
    </row>
    <row r="54" spans="1:11" ht="12.75">
      <c r="A54"/>
      <c r="B54"/>
      <c r="C54"/>
      <c r="D54"/>
      <c r="E54"/>
      <c r="F54"/>
      <c r="G54"/>
      <c r="H54"/>
      <c r="I54"/>
      <c r="J54"/>
      <c r="K54"/>
    </row>
    <row r="55" spans="1:11" ht="12.75">
      <c r="A55"/>
      <c r="B55"/>
      <c r="C55"/>
      <c r="D55"/>
      <c r="E55"/>
      <c r="F55"/>
      <c r="G55"/>
      <c r="H55"/>
      <c r="I55"/>
      <c r="J55"/>
      <c r="K55"/>
    </row>
    <row r="56" spans="1:11" ht="12.75">
      <c r="A56"/>
      <c r="B56"/>
      <c r="C56"/>
      <c r="D56"/>
      <c r="E56"/>
      <c r="F56"/>
      <c r="G56"/>
      <c r="H56"/>
      <c r="I56"/>
      <c r="J56"/>
      <c r="K56"/>
    </row>
    <row r="57" spans="1:11" ht="12.75">
      <c r="A57"/>
      <c r="B57"/>
      <c r="C57"/>
      <c r="D57"/>
      <c r="E57"/>
      <c r="F57"/>
      <c r="G57"/>
      <c r="H57"/>
      <c r="I57"/>
      <c r="J57"/>
      <c r="K57"/>
    </row>
    <row r="58" spans="1:11" ht="12.75">
      <c r="A58"/>
      <c r="B58"/>
      <c r="C58"/>
      <c r="D58"/>
      <c r="E58"/>
      <c r="F58"/>
      <c r="G58"/>
      <c r="H58"/>
      <c r="I58"/>
      <c r="J58"/>
      <c r="K58"/>
    </row>
    <row r="59" spans="1:11" ht="12.75">
      <c r="A59"/>
      <c r="B59"/>
      <c r="C59"/>
      <c r="D59"/>
      <c r="E59"/>
      <c r="F59"/>
      <c r="G59"/>
      <c r="H59"/>
      <c r="I59"/>
      <c r="J59"/>
      <c r="K59"/>
    </row>
    <row r="60" spans="1:11" ht="12.75">
      <c r="A60"/>
      <c r="B60"/>
      <c r="C60"/>
      <c r="D60"/>
      <c r="E60"/>
      <c r="F60"/>
      <c r="G60"/>
      <c r="H60"/>
      <c r="I60"/>
      <c r="J60"/>
      <c r="K60"/>
    </row>
    <row r="61" spans="1:11" ht="12.75">
      <c r="A61"/>
      <c r="B61"/>
      <c r="C61"/>
      <c r="D61"/>
      <c r="E61"/>
      <c r="F61"/>
      <c r="G61"/>
      <c r="H61"/>
      <c r="I61"/>
      <c r="J61"/>
      <c r="K61"/>
    </row>
    <row r="62" spans="1:11" ht="12.75">
      <c r="A62"/>
      <c r="B62"/>
      <c r="C62"/>
      <c r="D62"/>
      <c r="E62"/>
      <c r="F62"/>
      <c r="G62"/>
      <c r="H62"/>
      <c r="I62"/>
      <c r="J62"/>
      <c r="K62"/>
    </row>
    <row r="63" spans="1:11" ht="12.75">
      <c r="A63"/>
      <c r="B63"/>
      <c r="C63"/>
      <c r="D63"/>
      <c r="E63"/>
      <c r="F63"/>
      <c r="G63"/>
      <c r="H63"/>
      <c r="I63"/>
      <c r="J63"/>
      <c r="K63"/>
    </row>
    <row r="64" spans="1:11" ht="12.75">
      <c r="A64"/>
      <c r="B64"/>
      <c r="C64"/>
      <c r="D64"/>
      <c r="E64"/>
      <c r="F64"/>
      <c r="G64"/>
      <c r="H64"/>
      <c r="I64"/>
      <c r="J64"/>
      <c r="K64"/>
    </row>
    <row r="65" spans="1:12" ht="12.75">
      <c r="A65"/>
      <c r="B65"/>
      <c r="C65"/>
      <c r="D65"/>
      <c r="E65"/>
      <c r="F65"/>
      <c r="G65"/>
      <c r="H65"/>
      <c r="I65"/>
      <c r="J65"/>
      <c r="K65"/>
    </row>
    <row r="66" spans="1:12" ht="12.75">
      <c r="A66"/>
      <c r="B66"/>
      <c r="C66"/>
      <c r="D66"/>
      <c r="E66"/>
      <c r="F66"/>
      <c r="G66"/>
      <c r="H66"/>
      <c r="I66"/>
      <c r="J66"/>
      <c r="K66"/>
    </row>
    <row r="67" spans="1:12" ht="12.75">
      <c r="A67"/>
      <c r="B67"/>
      <c r="C67"/>
      <c r="D67"/>
      <c r="E67"/>
      <c r="F67"/>
      <c r="G67"/>
      <c r="H67"/>
      <c r="I67"/>
      <c r="J67"/>
      <c r="K67"/>
    </row>
    <row r="68" spans="1:12" ht="12.75">
      <c r="A68"/>
      <c r="B68"/>
      <c r="C68"/>
      <c r="D68"/>
      <c r="E68"/>
      <c r="F68"/>
      <c r="G68"/>
      <c r="H68"/>
      <c r="I68"/>
      <c r="J68"/>
      <c r="K68"/>
    </row>
    <row r="69" spans="1:12" ht="12.75">
      <c r="A69"/>
      <c r="B69"/>
      <c r="C69"/>
      <c r="D69"/>
      <c r="E69"/>
      <c r="F69"/>
      <c r="G69"/>
      <c r="H69"/>
      <c r="I69"/>
      <c r="J69"/>
      <c r="K69" s="70"/>
      <c r="L69" s="71"/>
    </row>
    <row r="70" spans="1:12" ht="12.75">
      <c r="A70"/>
      <c r="B70"/>
      <c r="C70"/>
      <c r="D70"/>
      <c r="E70"/>
      <c r="F70"/>
      <c r="G70"/>
      <c r="H70"/>
      <c r="I70"/>
      <c r="J70"/>
      <c r="K70"/>
    </row>
    <row r="71" spans="1:12" ht="12.75">
      <c r="A71"/>
      <c r="B71"/>
      <c r="C71"/>
      <c r="D71"/>
      <c r="E71"/>
      <c r="F71"/>
      <c r="G71"/>
      <c r="H71"/>
      <c r="I71"/>
      <c r="J71"/>
      <c r="K71"/>
    </row>
    <row r="72" spans="1:12" ht="12.75">
      <c r="A72"/>
      <c r="B72"/>
      <c r="C72"/>
      <c r="D72"/>
      <c r="E72"/>
      <c r="F72"/>
      <c r="G72"/>
      <c r="H72"/>
      <c r="I72"/>
      <c r="J72"/>
      <c r="K72"/>
    </row>
    <row r="73" spans="1:12" ht="12.75">
      <c r="A73"/>
      <c r="B73"/>
      <c r="C73"/>
      <c r="D73"/>
      <c r="E73"/>
      <c r="F73"/>
      <c r="G73"/>
      <c r="H73"/>
      <c r="I73"/>
      <c r="J73"/>
      <c r="K73"/>
    </row>
    <row r="74" spans="1:12" ht="12.75">
      <c r="A74"/>
      <c r="B74"/>
      <c r="C74"/>
      <c r="D74"/>
      <c r="E74"/>
      <c r="F74"/>
      <c r="G74"/>
      <c r="H74"/>
      <c r="I74"/>
      <c r="J74"/>
    </row>
    <row r="75" spans="1:12" ht="12.75">
      <c r="A75"/>
      <c r="B75"/>
      <c r="C75"/>
      <c r="D75"/>
      <c r="E75"/>
      <c r="F75"/>
      <c r="G75"/>
      <c r="H75"/>
      <c r="I75"/>
      <c r="J75"/>
    </row>
    <row r="76" spans="1:12" ht="12.75">
      <c r="A76"/>
      <c r="B76"/>
      <c r="C76"/>
      <c r="D76"/>
      <c r="E76"/>
      <c r="F76"/>
      <c r="G76"/>
      <c r="H76"/>
      <c r="I76"/>
      <c r="J76"/>
    </row>
    <row r="77" spans="1:12" ht="12.75">
      <c r="A77"/>
      <c r="B77"/>
      <c r="C77"/>
      <c r="D77"/>
      <c r="E77"/>
      <c r="F77"/>
      <c r="G77"/>
      <c r="H77"/>
      <c r="I77"/>
      <c r="J77"/>
    </row>
    <row r="78" spans="1:12" ht="12.75">
      <c r="A78"/>
      <c r="B78"/>
      <c r="C78"/>
      <c r="D78"/>
      <c r="E78"/>
      <c r="F78"/>
      <c r="G78"/>
      <c r="H78"/>
      <c r="I78"/>
      <c r="J78"/>
    </row>
    <row r="79" spans="1:12" ht="12.75">
      <c r="A79"/>
      <c r="B79"/>
      <c r="C79"/>
      <c r="D79"/>
      <c r="E79"/>
      <c r="F79"/>
      <c r="G79"/>
      <c r="H79"/>
      <c r="I79"/>
      <c r="J79"/>
    </row>
    <row r="80" spans="1:12" ht="12.75">
      <c r="A80"/>
      <c r="B80"/>
      <c r="C80"/>
      <c r="D80"/>
      <c r="E80"/>
      <c r="F80"/>
      <c r="G80"/>
      <c r="H80"/>
      <c r="I80"/>
      <c r="J80"/>
    </row>
    <row r="81" spans="1:10" ht="12.75">
      <c r="A81"/>
      <c r="B81"/>
      <c r="C81"/>
      <c r="D81"/>
      <c r="E81"/>
      <c r="F81"/>
      <c r="G81"/>
      <c r="H81"/>
      <c r="I81"/>
      <c r="J81"/>
    </row>
    <row r="82" spans="1:10" ht="12.75">
      <c r="A82"/>
      <c r="B82"/>
      <c r="C82"/>
      <c r="D82"/>
      <c r="E82"/>
      <c r="F82"/>
      <c r="G82"/>
      <c r="H82"/>
      <c r="I82"/>
      <c r="J82"/>
    </row>
    <row r="83" spans="1:10" ht="12.75">
      <c r="A83"/>
      <c r="B83"/>
      <c r="C83"/>
      <c r="D83"/>
      <c r="E83"/>
      <c r="F83"/>
      <c r="G83"/>
      <c r="H83"/>
      <c r="I83"/>
      <c r="J83"/>
    </row>
    <row r="84" spans="1:10" ht="12.75">
      <c r="A84"/>
      <c r="B84"/>
      <c r="C84"/>
      <c r="D84"/>
      <c r="E84"/>
      <c r="F84"/>
      <c r="G84"/>
      <c r="H84"/>
      <c r="I84"/>
      <c r="J84"/>
    </row>
    <row r="85" spans="1:10" ht="12.75">
      <c r="A85"/>
      <c r="B85"/>
      <c r="C85"/>
      <c r="D85"/>
      <c r="E85"/>
      <c r="F85"/>
      <c r="G85"/>
      <c r="H85"/>
      <c r="I85"/>
      <c r="J85"/>
    </row>
    <row r="86" spans="1:10" ht="12.75">
      <c r="A86"/>
      <c r="B86"/>
      <c r="C86"/>
      <c r="D86"/>
      <c r="E86"/>
      <c r="F86"/>
      <c r="G86"/>
      <c r="H86"/>
      <c r="I86"/>
      <c r="J86"/>
    </row>
    <row r="87" spans="1:10" ht="12.75">
      <c r="A87"/>
      <c r="B87"/>
      <c r="C87"/>
      <c r="D87"/>
      <c r="E87"/>
      <c r="F87"/>
      <c r="G87"/>
      <c r="H87"/>
      <c r="I87"/>
      <c r="J87"/>
    </row>
    <row r="88" spans="1:10" ht="12.75">
      <c r="A88"/>
      <c r="B88"/>
      <c r="C88"/>
      <c r="D88"/>
      <c r="E88"/>
      <c r="F88"/>
      <c r="G88"/>
      <c r="H88"/>
      <c r="I88"/>
      <c r="J88"/>
    </row>
    <row r="89" spans="1:10" ht="12.75">
      <c r="A89"/>
      <c r="B89"/>
      <c r="C89"/>
      <c r="D89"/>
      <c r="E89"/>
      <c r="F89"/>
      <c r="G89"/>
      <c r="H89"/>
      <c r="I89"/>
      <c r="J89"/>
    </row>
    <row r="90" spans="1:10" ht="12.75">
      <c r="A90"/>
      <c r="B90"/>
      <c r="C90"/>
      <c r="D90"/>
      <c r="E90"/>
      <c r="F90"/>
      <c r="G90"/>
      <c r="H90"/>
      <c r="I90"/>
      <c r="J90"/>
    </row>
    <row r="91" spans="1:10" ht="12.75">
      <c r="A91"/>
      <c r="B91"/>
      <c r="C91"/>
      <c r="D91"/>
      <c r="E91"/>
      <c r="F91"/>
      <c r="G91"/>
      <c r="H91"/>
      <c r="I91"/>
      <c r="J91"/>
    </row>
    <row r="92" spans="1:10" ht="12.75">
      <c r="A92"/>
      <c r="B92"/>
      <c r="C92"/>
      <c r="D92"/>
      <c r="E92"/>
      <c r="F92"/>
      <c r="G92"/>
      <c r="H92"/>
      <c r="I92"/>
      <c r="J92"/>
    </row>
    <row r="93" spans="1:10" ht="12.75">
      <c r="A93"/>
      <c r="B93"/>
      <c r="C93"/>
      <c r="D93"/>
      <c r="E93"/>
      <c r="F93"/>
      <c r="G93"/>
      <c r="H93"/>
      <c r="I93"/>
      <c r="J93"/>
    </row>
    <row r="94" spans="1:10" ht="12.75">
      <c r="A94"/>
      <c r="B94"/>
      <c r="C94"/>
      <c r="D94"/>
      <c r="E94"/>
      <c r="F94"/>
      <c r="G94"/>
      <c r="H94"/>
      <c r="I94"/>
      <c r="J94"/>
    </row>
    <row r="95" spans="1:10" ht="12.75">
      <c r="A95"/>
      <c r="B95"/>
      <c r="C95"/>
      <c r="D95"/>
      <c r="E95"/>
      <c r="F95"/>
      <c r="G95"/>
      <c r="H95"/>
      <c r="I95"/>
      <c r="J95"/>
    </row>
    <row r="96" spans="1:10" ht="12.75">
      <c r="A96"/>
      <c r="B96"/>
      <c r="C96"/>
      <c r="D96"/>
      <c r="E96"/>
      <c r="F96"/>
      <c r="G96"/>
      <c r="H96"/>
      <c r="I96"/>
      <c r="J96"/>
    </row>
    <row r="97" spans="1:10" ht="12.75">
      <c r="A97"/>
      <c r="B97"/>
      <c r="C97"/>
      <c r="D97"/>
      <c r="E97"/>
      <c r="F97"/>
      <c r="G97"/>
      <c r="H97"/>
      <c r="I97"/>
      <c r="J97"/>
    </row>
    <row r="98" spans="1:10" ht="12.75">
      <c r="A98"/>
      <c r="B98"/>
      <c r="C98"/>
      <c r="D98"/>
      <c r="E98"/>
      <c r="F98"/>
      <c r="G98"/>
      <c r="H98"/>
      <c r="I98"/>
      <c r="J98"/>
    </row>
    <row r="99" spans="1:10" ht="12.75">
      <c r="A99"/>
      <c r="B99"/>
      <c r="C99"/>
      <c r="D99"/>
      <c r="E99"/>
      <c r="F99"/>
      <c r="G99"/>
      <c r="H99"/>
      <c r="I99"/>
      <c r="J99"/>
    </row>
    <row r="100" spans="1:10" ht="12.75">
      <c r="A100"/>
      <c r="B100"/>
      <c r="C100"/>
      <c r="D100"/>
      <c r="E100"/>
      <c r="F100"/>
      <c r="G100"/>
      <c r="H100"/>
      <c r="I100"/>
      <c r="J100"/>
    </row>
    <row r="101" spans="1:10" ht="12.75">
      <c r="A101"/>
      <c r="B101"/>
      <c r="C101"/>
      <c r="D101"/>
      <c r="E101"/>
      <c r="F101"/>
      <c r="G101"/>
      <c r="H101"/>
      <c r="I101"/>
      <c r="J101"/>
    </row>
    <row r="102" spans="1:10" ht="12.75">
      <c r="A102"/>
      <c r="B102"/>
      <c r="C102"/>
      <c r="D102"/>
      <c r="E102"/>
      <c r="F102"/>
      <c r="G102"/>
      <c r="H102"/>
      <c r="I102"/>
      <c r="J102"/>
    </row>
    <row r="103" spans="1:10" ht="12.75">
      <c r="A103"/>
      <c r="B103"/>
      <c r="C103"/>
      <c r="D103"/>
      <c r="E103"/>
      <c r="F103"/>
      <c r="G103"/>
      <c r="H103"/>
      <c r="I103"/>
      <c r="J103"/>
    </row>
    <row r="104" spans="1:10" ht="12.75">
      <c r="A104"/>
      <c r="B104"/>
      <c r="C104"/>
      <c r="D104"/>
      <c r="E104"/>
      <c r="F104"/>
      <c r="G104"/>
      <c r="H104"/>
      <c r="I104"/>
      <c r="J104"/>
    </row>
    <row r="105" spans="1:10" ht="12.75">
      <c r="A105"/>
      <c r="B105"/>
      <c r="C105"/>
      <c r="D105"/>
      <c r="E105"/>
      <c r="F105"/>
      <c r="G105"/>
      <c r="H105"/>
      <c r="I105"/>
      <c r="J105"/>
    </row>
    <row r="106" spans="1:10" ht="12.75">
      <c r="A106"/>
      <c r="B106"/>
      <c r="C106"/>
      <c r="D106"/>
      <c r="E106"/>
      <c r="F106"/>
      <c r="G106"/>
      <c r="H106"/>
      <c r="I106"/>
      <c r="J106"/>
    </row>
    <row r="107" spans="1:10" ht="12.75">
      <c r="A107"/>
      <c r="B107"/>
      <c r="C107"/>
      <c r="D107"/>
      <c r="E107"/>
      <c r="F107"/>
      <c r="G107"/>
      <c r="H107"/>
      <c r="I107"/>
      <c r="J107"/>
    </row>
    <row r="108" spans="1:10" ht="12.75">
      <c r="A108"/>
      <c r="B108"/>
      <c r="C108"/>
      <c r="D108"/>
      <c r="E108"/>
      <c r="F108"/>
      <c r="G108"/>
      <c r="H108"/>
      <c r="I108"/>
      <c r="J108"/>
    </row>
    <row r="109" spans="1:10" ht="12.75">
      <c r="A109"/>
      <c r="B109"/>
      <c r="C109"/>
      <c r="D109"/>
      <c r="E109"/>
      <c r="F109"/>
      <c r="G109"/>
      <c r="H109"/>
      <c r="I109"/>
      <c r="J109"/>
    </row>
    <row r="110" spans="1:10" ht="12.75">
      <c r="A110"/>
      <c r="B110"/>
      <c r="C110"/>
      <c r="D110"/>
      <c r="E110"/>
      <c r="F110"/>
      <c r="G110"/>
      <c r="H110"/>
      <c r="I110"/>
      <c r="J110"/>
    </row>
    <row r="111" spans="1:10" ht="12.75">
      <c r="A111"/>
      <c r="B111"/>
      <c r="C111"/>
      <c r="D111"/>
      <c r="E111"/>
      <c r="F111"/>
      <c r="G111"/>
      <c r="H111"/>
      <c r="I111"/>
      <c r="J111"/>
    </row>
    <row r="112" spans="1:10" ht="12.75">
      <c r="A112"/>
      <c r="B112"/>
      <c r="C112"/>
      <c r="D112"/>
      <c r="E112"/>
      <c r="F112"/>
      <c r="G112"/>
      <c r="H112"/>
      <c r="I112"/>
      <c r="J112"/>
    </row>
    <row r="113" spans="1:10" ht="12.75">
      <c r="A113"/>
      <c r="B113"/>
      <c r="C113"/>
      <c r="D113"/>
      <c r="E113"/>
      <c r="F113"/>
      <c r="G113"/>
      <c r="H113"/>
      <c r="I113"/>
      <c r="J113"/>
    </row>
    <row r="114" spans="1:10" ht="12.75">
      <c r="A114"/>
      <c r="B114"/>
      <c r="C114"/>
      <c r="D114"/>
      <c r="E114"/>
      <c r="F114"/>
      <c r="G114"/>
      <c r="H114"/>
      <c r="I114"/>
      <c r="J114"/>
    </row>
    <row r="115" spans="1:10" ht="12.75">
      <c r="A115"/>
      <c r="B115"/>
      <c r="C115"/>
      <c r="D115"/>
      <c r="E115"/>
      <c r="F115"/>
      <c r="G115"/>
      <c r="H115"/>
      <c r="I115"/>
      <c r="J115"/>
    </row>
    <row r="116" spans="1:10" ht="12.75">
      <c r="A116"/>
      <c r="B116"/>
      <c r="C116"/>
      <c r="D116"/>
      <c r="E116"/>
      <c r="F116"/>
      <c r="G116"/>
      <c r="H116"/>
      <c r="I116"/>
      <c r="J116"/>
    </row>
    <row r="117" spans="1:10" ht="12.75">
      <c r="A117"/>
      <c r="B117"/>
      <c r="C117"/>
      <c r="D117"/>
      <c r="E117"/>
      <c r="F117"/>
      <c r="G117"/>
      <c r="H117"/>
      <c r="I117"/>
      <c r="J117"/>
    </row>
    <row r="118" spans="1:10" ht="12.75">
      <c r="A118"/>
      <c r="B118"/>
      <c r="C118"/>
      <c r="D118"/>
      <c r="E118"/>
      <c r="F118"/>
      <c r="G118"/>
      <c r="H118"/>
      <c r="I118"/>
      <c r="J118"/>
    </row>
    <row r="119" spans="1:10" ht="12.75">
      <c r="A119"/>
      <c r="B119"/>
      <c r="C119"/>
      <c r="D119"/>
      <c r="E119"/>
      <c r="F119"/>
      <c r="G119"/>
      <c r="H119"/>
      <c r="I119"/>
      <c r="J119"/>
    </row>
    <row r="120" spans="1:10" ht="12.75">
      <c r="A120"/>
      <c r="B120"/>
      <c r="C120"/>
      <c r="D120"/>
      <c r="E120"/>
      <c r="F120"/>
      <c r="G120"/>
      <c r="H120"/>
      <c r="I120"/>
      <c r="J120"/>
    </row>
    <row r="121" spans="1:10" ht="12.75">
      <c r="A121"/>
      <c r="B121"/>
      <c r="C121"/>
      <c r="D121"/>
      <c r="E121"/>
      <c r="F121"/>
      <c r="G121"/>
      <c r="H121"/>
      <c r="I121"/>
      <c r="J121"/>
    </row>
    <row r="122" spans="1:10" ht="12.75">
      <c r="A122"/>
      <c r="B122"/>
      <c r="C122"/>
      <c r="D122"/>
      <c r="E122"/>
      <c r="F122"/>
      <c r="G122"/>
      <c r="H122"/>
      <c r="I122"/>
      <c r="J122"/>
    </row>
    <row r="123" spans="1:10" ht="12.75">
      <c r="A123"/>
      <c r="B123"/>
      <c r="C123"/>
      <c r="D123"/>
      <c r="E123"/>
      <c r="F123"/>
      <c r="G123"/>
      <c r="H123"/>
      <c r="I123"/>
      <c r="J123"/>
    </row>
    <row r="124" spans="1:10" ht="12.75">
      <c r="A124"/>
      <c r="B124"/>
      <c r="C124"/>
      <c r="D124"/>
      <c r="E124"/>
      <c r="F124"/>
      <c r="G124"/>
      <c r="H124"/>
      <c r="I124"/>
      <c r="J124"/>
    </row>
    <row r="125" spans="1:10" ht="12.75">
      <c r="A125"/>
      <c r="B125"/>
      <c r="C125"/>
      <c r="D125"/>
      <c r="E125"/>
      <c r="F125"/>
      <c r="G125"/>
      <c r="H125"/>
      <c r="I125"/>
      <c r="J125"/>
    </row>
    <row r="126" spans="1:10" ht="12.75">
      <c r="A126"/>
      <c r="B126"/>
      <c r="C126"/>
      <c r="D126"/>
      <c r="E126"/>
      <c r="F126"/>
      <c r="G126"/>
      <c r="H126"/>
      <c r="I126"/>
      <c r="J126"/>
    </row>
    <row r="127" spans="1:10" ht="12.75">
      <c r="A127"/>
      <c r="B127"/>
      <c r="C127"/>
      <c r="D127"/>
      <c r="E127"/>
      <c r="F127"/>
      <c r="G127"/>
      <c r="H127"/>
      <c r="I127"/>
      <c r="J127"/>
    </row>
    <row r="128" spans="1:10" ht="12.75">
      <c r="A128"/>
      <c r="B128"/>
      <c r="C128"/>
      <c r="D128"/>
      <c r="E128"/>
      <c r="F128"/>
      <c r="G128"/>
      <c r="H128"/>
      <c r="I128"/>
      <c r="J128"/>
    </row>
    <row r="129" spans="1:10" ht="12.75">
      <c r="A129"/>
      <c r="B129"/>
      <c r="C129"/>
      <c r="D129"/>
      <c r="E129"/>
      <c r="F129"/>
      <c r="G129"/>
      <c r="H129"/>
      <c r="I129"/>
      <c r="J129"/>
    </row>
    <row r="130" spans="1:10" ht="12.75">
      <c r="A130"/>
      <c r="B130"/>
      <c r="C130"/>
      <c r="D130"/>
      <c r="E130"/>
      <c r="F130"/>
      <c r="G130"/>
      <c r="H130"/>
      <c r="I130"/>
      <c r="J130"/>
    </row>
    <row r="131" spans="1:10" ht="12.75">
      <c r="A131"/>
      <c r="B131"/>
      <c r="C131"/>
      <c r="D131"/>
      <c r="E131"/>
      <c r="F131"/>
      <c r="G131"/>
      <c r="H131"/>
      <c r="I131"/>
      <c r="J131"/>
    </row>
    <row r="132" spans="1:10" ht="12.75">
      <c r="A132"/>
      <c r="B132"/>
      <c r="C132"/>
      <c r="D132"/>
      <c r="E132"/>
      <c r="F132"/>
      <c r="G132"/>
      <c r="H132"/>
      <c r="I132"/>
      <c r="J132"/>
    </row>
    <row r="133" spans="1:10" ht="12.75">
      <c r="A133"/>
      <c r="B133"/>
      <c r="C133"/>
      <c r="D133"/>
      <c r="E133"/>
      <c r="F133"/>
      <c r="G133"/>
      <c r="H133"/>
      <c r="I133"/>
      <c r="J133"/>
    </row>
    <row r="134" spans="1:10" ht="12.75">
      <c r="A134"/>
      <c r="B134"/>
      <c r="C134"/>
      <c r="D134"/>
      <c r="E134"/>
      <c r="F134"/>
      <c r="G134"/>
      <c r="H134"/>
      <c r="I134"/>
      <c r="J134"/>
    </row>
    <row r="135" spans="1:10" ht="12.75">
      <c r="A135"/>
      <c r="B135"/>
      <c r="C135"/>
      <c r="D135"/>
      <c r="E135"/>
      <c r="F135"/>
      <c r="G135"/>
      <c r="H135"/>
      <c r="I135"/>
      <c r="J135"/>
    </row>
    <row r="136" spans="1:10" ht="12.75">
      <c r="A136"/>
      <c r="B136"/>
      <c r="C136"/>
      <c r="D136"/>
      <c r="E136"/>
      <c r="F136"/>
      <c r="G136"/>
      <c r="H136"/>
      <c r="I136"/>
      <c r="J136"/>
    </row>
    <row r="137" spans="1:10" ht="12.75">
      <c r="A137"/>
      <c r="B137"/>
      <c r="C137"/>
      <c r="D137"/>
      <c r="E137"/>
      <c r="F137"/>
      <c r="G137"/>
      <c r="H137"/>
      <c r="I137"/>
      <c r="J137"/>
    </row>
    <row r="138" spans="1:10" ht="12.75">
      <c r="A138"/>
      <c r="B138"/>
      <c r="C138"/>
      <c r="D138"/>
      <c r="E138"/>
      <c r="F138"/>
      <c r="G138"/>
      <c r="H138"/>
      <c r="I138"/>
      <c r="J138"/>
    </row>
    <row r="139" spans="1:10" ht="12.75">
      <c r="A139"/>
      <c r="B139"/>
      <c r="C139"/>
      <c r="D139"/>
      <c r="E139"/>
      <c r="F139"/>
      <c r="G139"/>
      <c r="H139"/>
      <c r="I139"/>
      <c r="J139"/>
    </row>
    <row r="140" spans="1:10" ht="12.75">
      <c r="A140"/>
      <c r="B140"/>
      <c r="C140"/>
      <c r="D140"/>
      <c r="E140"/>
      <c r="F140"/>
      <c r="G140"/>
      <c r="H140"/>
      <c r="I140"/>
      <c r="J140"/>
    </row>
    <row r="141" spans="1:10" ht="12.75">
      <c r="A141"/>
      <c r="B141"/>
      <c r="C141"/>
      <c r="D141"/>
      <c r="E141"/>
      <c r="F141"/>
      <c r="G141"/>
      <c r="H141"/>
      <c r="I141"/>
      <c r="J141"/>
    </row>
    <row r="142" spans="1:10" ht="12.75">
      <c r="A142"/>
      <c r="B142"/>
      <c r="C142"/>
      <c r="D142"/>
      <c r="E142"/>
      <c r="F142"/>
      <c r="G142"/>
      <c r="H142"/>
      <c r="I142"/>
      <c r="J142"/>
    </row>
    <row r="143" spans="1:10" ht="12.75">
      <c r="A143"/>
      <c r="B143"/>
      <c r="C143"/>
      <c r="D143"/>
      <c r="E143"/>
      <c r="F143"/>
      <c r="G143"/>
      <c r="H143"/>
      <c r="I143"/>
      <c r="J143"/>
    </row>
    <row r="144" spans="1:10" ht="12.75">
      <c r="A144"/>
      <c r="B144"/>
      <c r="C144"/>
      <c r="D144"/>
      <c r="E144"/>
      <c r="F144"/>
      <c r="G144"/>
      <c r="H144"/>
      <c r="I144"/>
      <c r="J144"/>
    </row>
    <row r="145" spans="1:10" ht="12.75">
      <c r="A145"/>
      <c r="B145"/>
      <c r="C145"/>
      <c r="D145"/>
      <c r="E145"/>
      <c r="F145"/>
      <c r="G145"/>
      <c r="H145"/>
      <c r="I145"/>
      <c r="J145"/>
    </row>
    <row r="146" spans="1:10" ht="12.75">
      <c r="A146"/>
      <c r="B146"/>
      <c r="C146"/>
      <c r="D146"/>
      <c r="E146"/>
      <c r="F146"/>
      <c r="G146"/>
      <c r="H146"/>
      <c r="I146"/>
      <c r="J146"/>
    </row>
    <row r="147" spans="1:10" ht="12.75">
      <c r="A147"/>
      <c r="B147"/>
      <c r="C147"/>
      <c r="D147"/>
      <c r="E147"/>
      <c r="F147"/>
      <c r="G147"/>
      <c r="H147"/>
      <c r="I147"/>
      <c r="J147"/>
    </row>
    <row r="148" spans="1:10" ht="12.75">
      <c r="A148"/>
      <c r="B148"/>
      <c r="C148"/>
      <c r="D148"/>
      <c r="E148"/>
      <c r="F148"/>
      <c r="G148"/>
      <c r="H148"/>
      <c r="I148"/>
      <c r="J148"/>
    </row>
    <row r="149" spans="1:10" ht="12.75">
      <c r="A149"/>
      <c r="B149"/>
      <c r="C149"/>
      <c r="D149"/>
      <c r="E149"/>
      <c r="F149"/>
      <c r="G149"/>
      <c r="H149"/>
      <c r="I149"/>
      <c r="J149"/>
    </row>
    <row r="150" spans="1:10" ht="12.75">
      <c r="A150"/>
      <c r="B150"/>
      <c r="C150"/>
      <c r="D150"/>
      <c r="E150"/>
      <c r="F150"/>
      <c r="G150"/>
      <c r="H150"/>
      <c r="I150"/>
      <c r="J150"/>
    </row>
    <row r="151" spans="1:10" ht="12.75">
      <c r="A151"/>
      <c r="B151"/>
      <c r="C151"/>
      <c r="D151"/>
      <c r="E151"/>
      <c r="F151"/>
      <c r="G151"/>
      <c r="H151"/>
      <c r="I151"/>
      <c r="J151"/>
    </row>
    <row r="152" spans="1:10" ht="12.75">
      <c r="A152"/>
      <c r="B152"/>
      <c r="C152"/>
      <c r="D152"/>
      <c r="E152"/>
      <c r="F152"/>
      <c r="G152"/>
      <c r="H152"/>
      <c r="I152"/>
      <c r="J152"/>
    </row>
    <row r="153" spans="1:10" ht="12.75">
      <c r="A153"/>
      <c r="B153"/>
      <c r="C153"/>
      <c r="D153"/>
      <c r="E153"/>
      <c r="F153"/>
      <c r="G153"/>
      <c r="H153"/>
      <c r="I153"/>
      <c r="J153"/>
    </row>
    <row r="154" spans="1:10" ht="12.75">
      <c r="A154"/>
      <c r="B154"/>
      <c r="C154"/>
      <c r="D154"/>
      <c r="E154"/>
      <c r="F154"/>
      <c r="G154"/>
      <c r="H154"/>
      <c r="I154"/>
      <c r="J154"/>
    </row>
    <row r="155" spans="1:10" ht="12.75">
      <c r="A155"/>
      <c r="B155"/>
      <c r="C155"/>
      <c r="D155"/>
      <c r="E155"/>
      <c r="F155"/>
      <c r="G155"/>
      <c r="H155"/>
      <c r="I155"/>
      <c r="J155"/>
    </row>
    <row r="156" spans="1:10" ht="12.75">
      <c r="A156"/>
      <c r="B156"/>
      <c r="C156"/>
      <c r="D156"/>
      <c r="E156"/>
      <c r="F156"/>
      <c r="G156"/>
      <c r="H156"/>
      <c r="I156"/>
      <c r="J156"/>
    </row>
    <row r="157" spans="1:10" ht="12.75">
      <c r="A157"/>
      <c r="B157"/>
      <c r="C157"/>
      <c r="D157"/>
      <c r="E157"/>
      <c r="F157"/>
      <c r="G157"/>
      <c r="H157"/>
      <c r="I157"/>
      <c r="J157"/>
    </row>
    <row r="158" spans="1:10" ht="12.75">
      <c r="A158"/>
      <c r="B158"/>
      <c r="C158"/>
      <c r="D158"/>
      <c r="E158"/>
      <c r="F158"/>
      <c r="G158"/>
      <c r="H158"/>
      <c r="I158"/>
      <c r="J158"/>
    </row>
    <row r="159" spans="1:10" ht="12.75">
      <c r="A159"/>
      <c r="B159"/>
      <c r="C159"/>
      <c r="D159"/>
      <c r="E159"/>
      <c r="F159"/>
      <c r="G159"/>
      <c r="H159"/>
      <c r="I159"/>
      <c r="J159"/>
    </row>
    <row r="160" spans="1:10" ht="12.75">
      <c r="A160"/>
      <c r="B160"/>
      <c r="C160"/>
      <c r="D160"/>
      <c r="E160"/>
      <c r="F160"/>
      <c r="G160"/>
      <c r="H160"/>
      <c r="I160"/>
      <c r="J160"/>
    </row>
    <row r="161" spans="1:10" ht="12.75">
      <c r="A161"/>
      <c r="B161"/>
      <c r="C161"/>
      <c r="D161"/>
      <c r="E161"/>
      <c r="F161"/>
      <c r="G161"/>
      <c r="H161"/>
      <c r="I161"/>
      <c r="J161"/>
    </row>
    <row r="162" spans="1:10" ht="12.75">
      <c r="A162"/>
      <c r="B162"/>
      <c r="C162"/>
      <c r="D162"/>
      <c r="E162"/>
      <c r="F162"/>
      <c r="G162"/>
      <c r="H162"/>
      <c r="I162"/>
      <c r="J162"/>
    </row>
    <row r="163" spans="1:10" ht="12.75">
      <c r="A163"/>
      <c r="B163"/>
      <c r="C163"/>
      <c r="D163"/>
      <c r="E163"/>
      <c r="F163"/>
      <c r="G163"/>
      <c r="H163"/>
      <c r="I163"/>
      <c r="J163"/>
    </row>
    <row r="164" spans="1:10" ht="12.75">
      <c r="A164"/>
      <c r="B164"/>
      <c r="C164"/>
      <c r="D164"/>
      <c r="E164"/>
      <c r="F164"/>
      <c r="G164"/>
      <c r="H164"/>
      <c r="I164"/>
      <c r="J164"/>
    </row>
    <row r="165" spans="1:10" ht="12.75">
      <c r="A165"/>
      <c r="B165"/>
      <c r="C165"/>
      <c r="D165"/>
      <c r="E165"/>
      <c r="F165"/>
      <c r="G165"/>
      <c r="H165"/>
      <c r="I165"/>
      <c r="J165"/>
    </row>
    <row r="166" spans="1:10" ht="12.75">
      <c r="A166"/>
      <c r="B166"/>
      <c r="C166"/>
      <c r="D166"/>
      <c r="E166"/>
      <c r="F166"/>
      <c r="G166"/>
      <c r="H166"/>
      <c r="I166"/>
      <c r="J166"/>
    </row>
    <row r="167" spans="1:10" ht="12.75">
      <c r="A167"/>
      <c r="B167"/>
      <c r="C167"/>
      <c r="D167"/>
      <c r="E167"/>
      <c r="F167"/>
      <c r="G167"/>
      <c r="H167"/>
      <c r="I167"/>
      <c r="J167"/>
    </row>
    <row r="168" spans="1:10" ht="12.75">
      <c r="A168"/>
      <c r="B168"/>
      <c r="C168"/>
      <c r="D168"/>
      <c r="E168"/>
      <c r="F168"/>
      <c r="G168"/>
      <c r="H168"/>
      <c r="I168"/>
      <c r="J168"/>
    </row>
    <row r="169" spans="1:10" ht="12.75">
      <c r="A169"/>
      <c r="B169"/>
      <c r="C169"/>
      <c r="D169"/>
      <c r="E169"/>
      <c r="F169"/>
      <c r="G169"/>
      <c r="H169"/>
      <c r="I169"/>
      <c r="J169"/>
    </row>
    <row r="170" spans="1:10" ht="12.75">
      <c r="A170"/>
      <c r="B170"/>
      <c r="C170"/>
      <c r="D170"/>
      <c r="E170"/>
      <c r="F170"/>
      <c r="G170"/>
      <c r="H170"/>
      <c r="I170"/>
      <c r="J170"/>
    </row>
    <row r="171" spans="1:10" ht="12.75">
      <c r="A171"/>
      <c r="B171"/>
      <c r="C171"/>
      <c r="D171"/>
      <c r="E171"/>
      <c r="F171"/>
      <c r="G171"/>
      <c r="H171"/>
      <c r="I171"/>
      <c r="J171"/>
    </row>
    <row r="172" spans="1:10" ht="12.75">
      <c r="A172"/>
      <c r="B172"/>
      <c r="C172"/>
      <c r="D172"/>
      <c r="E172"/>
      <c r="F172"/>
      <c r="G172"/>
      <c r="H172"/>
      <c r="I172"/>
      <c r="J172"/>
    </row>
  </sheetData>
  <sheetProtection formatCells="0" formatColumns="0" formatRows="0" insertColumns="0" insertRows="0" insertHyperlinks="0" deleteColumns="0" deleteRows="0" selectLockedCells="1" sort="0" autoFilter="0" pivotTables="0"/>
  <phoneticPr fontId="2" type="noConversion"/>
  <printOptions horizontalCentered="1"/>
  <pageMargins left="0.39370078740157483" right="0.39370078740157483" top="0.98425196850393704" bottom="0.98425196850393704" header="0" footer="0"/>
  <pageSetup scale="76" orientation="landscape" r:id="rId2"/>
  <headerFooter alignWithMargins="0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AC12"/>
  <sheetViews>
    <sheetView showGridLines="0" tabSelected="1" topLeftCell="I1" workbookViewId="0">
      <pane ySplit="1" topLeftCell="A2" activePane="bottomLeft" state="frozen"/>
      <selection pane="bottomLeft" activeCell="O15" sqref="O15"/>
    </sheetView>
  </sheetViews>
  <sheetFormatPr baseColWidth="10" defaultColWidth="11.42578125" defaultRowHeight="11.25"/>
  <cols>
    <col min="1" max="1" width="11.7109375" style="18" bestFit="1" customWidth="1"/>
    <col min="2" max="2" width="10.28515625" style="42" bestFit="1" customWidth="1"/>
    <col min="3" max="3" width="5.42578125" style="19" bestFit="1" customWidth="1"/>
    <col min="4" max="4" width="11.85546875" style="18" bestFit="1" customWidth="1"/>
    <col min="5" max="5" width="35.85546875" style="18" bestFit="1" customWidth="1"/>
    <col min="6" max="6" width="11.42578125" style="20" bestFit="1" customWidth="1"/>
    <col min="7" max="7" width="8.5703125" style="18" bestFit="1" customWidth="1"/>
    <col min="8" max="8" width="9.85546875" style="18" bestFit="1" customWidth="1"/>
    <col min="9" max="9" width="11.42578125" style="44"/>
    <col min="10" max="10" width="8" style="48" bestFit="1" customWidth="1"/>
    <col min="11" max="11" width="8.5703125" style="44" bestFit="1" customWidth="1"/>
    <col min="12" max="12" width="15.5703125" style="46" bestFit="1" customWidth="1"/>
    <col min="13" max="13" width="15.5703125" style="46" customWidth="1"/>
    <col min="14" max="14" width="13.85546875" style="46" bestFit="1" customWidth="1"/>
    <col min="15" max="15" width="12.7109375" style="46" bestFit="1" customWidth="1"/>
    <col min="16" max="16" width="26.7109375" style="18" bestFit="1" customWidth="1"/>
    <col min="17" max="17" width="14.28515625" style="18" bestFit="1" customWidth="1"/>
    <col min="18" max="18" width="17.7109375" style="18" customWidth="1"/>
    <col min="19" max="19" width="6.7109375" style="18" bestFit="1" customWidth="1"/>
    <col min="20" max="20" width="16.42578125" style="20" bestFit="1" customWidth="1"/>
    <col min="21" max="21" width="7.7109375" style="20" bestFit="1" customWidth="1"/>
    <col min="22" max="22" width="5.85546875" style="20" bestFit="1" customWidth="1"/>
    <col min="23" max="23" width="11.7109375" style="20" bestFit="1" customWidth="1"/>
    <col min="24" max="24" width="11" style="18" bestFit="1" customWidth="1"/>
    <col min="25" max="25" width="16.7109375" style="18" bestFit="1" customWidth="1"/>
    <col min="26" max="26" width="10" style="18" bestFit="1" customWidth="1"/>
    <col min="27" max="27" width="11.7109375" style="18" bestFit="1" customWidth="1"/>
    <col min="28" max="28" width="19.42578125" style="18" bestFit="1" customWidth="1"/>
    <col min="29" max="16384" width="11.42578125" style="18"/>
  </cols>
  <sheetData>
    <row r="1" spans="1:29" s="23" customFormat="1" ht="28.5" customHeight="1">
      <c r="A1" s="21" t="s">
        <v>0</v>
      </c>
      <c r="B1" s="40" t="s">
        <v>1</v>
      </c>
      <c r="C1" s="22" t="s">
        <v>2</v>
      </c>
      <c r="D1" s="21" t="s">
        <v>3</v>
      </c>
      <c r="E1" s="21" t="s">
        <v>134</v>
      </c>
      <c r="F1" s="21" t="s">
        <v>130</v>
      </c>
      <c r="G1" s="21" t="s">
        <v>138</v>
      </c>
      <c r="H1" s="21" t="s">
        <v>4</v>
      </c>
      <c r="I1" s="43" t="s">
        <v>137</v>
      </c>
      <c r="J1" s="47" t="s">
        <v>5</v>
      </c>
      <c r="K1" s="43" t="s">
        <v>135</v>
      </c>
      <c r="L1" s="43" t="s">
        <v>132</v>
      </c>
      <c r="M1" s="43" t="s">
        <v>193</v>
      </c>
      <c r="N1" s="43" t="s">
        <v>189</v>
      </c>
      <c r="O1" s="43" t="s">
        <v>34</v>
      </c>
      <c r="P1" s="21" t="s">
        <v>8</v>
      </c>
      <c r="Q1" s="21" t="s">
        <v>7</v>
      </c>
      <c r="R1" s="21" t="s">
        <v>10</v>
      </c>
      <c r="S1" s="21" t="s">
        <v>127</v>
      </c>
      <c r="T1" s="21" t="s">
        <v>128</v>
      </c>
      <c r="U1" s="21" t="s">
        <v>129</v>
      </c>
      <c r="V1" s="21" t="s">
        <v>80</v>
      </c>
      <c r="W1" s="21" t="s">
        <v>131</v>
      </c>
      <c r="X1" s="21" t="s">
        <v>133</v>
      </c>
      <c r="Y1" s="21" t="s">
        <v>136</v>
      </c>
      <c r="Z1" s="21" t="s">
        <v>6</v>
      </c>
      <c r="AA1" s="21" t="s">
        <v>139</v>
      </c>
      <c r="AB1" s="21" t="s">
        <v>140</v>
      </c>
      <c r="AC1" s="23" t="s">
        <v>139</v>
      </c>
    </row>
    <row r="2" spans="1:29" ht="15" customHeight="1">
      <c r="A2" s="15" t="s">
        <v>153</v>
      </c>
      <c r="B2" s="41" t="s">
        <v>148</v>
      </c>
      <c r="C2" s="16" t="s">
        <v>152</v>
      </c>
      <c r="D2" s="18" t="s">
        <v>155</v>
      </c>
      <c r="E2" s="18" t="s">
        <v>157</v>
      </c>
      <c r="F2" s="17" t="s">
        <v>142</v>
      </c>
      <c r="G2" s="18" t="s">
        <v>11</v>
      </c>
      <c r="H2" s="18" t="s">
        <v>40</v>
      </c>
      <c r="I2" s="44">
        <v>117088.91</v>
      </c>
      <c r="J2" s="48">
        <v>7.5590000000000002</v>
      </c>
      <c r="K2" s="44">
        <v>15490</v>
      </c>
      <c r="L2" s="45">
        <v>15490</v>
      </c>
      <c r="M2" s="45" t="s">
        <v>194</v>
      </c>
      <c r="N2" s="45">
        <v>16221.49</v>
      </c>
      <c r="O2" s="45">
        <v>122618.24291</v>
      </c>
      <c r="P2" s="17" t="s">
        <v>154</v>
      </c>
      <c r="Q2" s="17" t="s">
        <v>190</v>
      </c>
      <c r="R2" s="17">
        <v>9019430840</v>
      </c>
      <c r="S2" s="17">
        <v>465</v>
      </c>
      <c r="T2" s="17">
        <v>10008009</v>
      </c>
      <c r="U2" s="17" t="s">
        <v>141</v>
      </c>
      <c r="V2" s="17">
        <v>1039</v>
      </c>
      <c r="W2" s="17" t="s">
        <v>143</v>
      </c>
      <c r="X2" s="18" t="s">
        <v>156</v>
      </c>
      <c r="Y2" s="18" t="s">
        <v>144</v>
      </c>
      <c r="Z2" s="74" t="s">
        <v>158</v>
      </c>
      <c r="AA2" s="18" t="s">
        <v>145</v>
      </c>
    </row>
    <row r="3" spans="1:29" ht="15" customHeight="1">
      <c r="A3" s="15" t="s">
        <v>159</v>
      </c>
      <c r="B3" s="41" t="s">
        <v>146</v>
      </c>
      <c r="C3" s="16" t="s">
        <v>160</v>
      </c>
      <c r="D3" s="18" t="s">
        <v>161</v>
      </c>
      <c r="E3" s="18" t="s">
        <v>157</v>
      </c>
      <c r="F3" s="17" t="s">
        <v>142</v>
      </c>
      <c r="G3" s="18" t="s">
        <v>11</v>
      </c>
      <c r="H3" s="18" t="s">
        <v>40</v>
      </c>
      <c r="I3" s="44">
        <v>124136.86</v>
      </c>
      <c r="J3" s="48">
        <v>8.0139999999999993</v>
      </c>
      <c r="K3" s="44">
        <v>15490</v>
      </c>
      <c r="L3" s="45">
        <v>15490</v>
      </c>
      <c r="M3" s="45" t="s">
        <v>194</v>
      </c>
      <c r="N3" s="45">
        <v>16221.49</v>
      </c>
      <c r="O3" s="45">
        <v>129999.01086000001</v>
      </c>
      <c r="P3" s="17" t="s">
        <v>154</v>
      </c>
      <c r="Q3" s="17" t="s">
        <v>190</v>
      </c>
      <c r="R3" s="17">
        <v>9019430840</v>
      </c>
      <c r="S3" s="17">
        <v>465</v>
      </c>
      <c r="T3" s="17">
        <v>10008009</v>
      </c>
      <c r="U3" s="17" t="s">
        <v>141</v>
      </c>
      <c r="V3" s="17">
        <v>1039</v>
      </c>
      <c r="W3" s="17" t="s">
        <v>143</v>
      </c>
      <c r="X3" s="18" t="s">
        <v>156</v>
      </c>
      <c r="Y3" s="18" t="s">
        <v>144</v>
      </c>
      <c r="Z3" s="74" t="s">
        <v>162</v>
      </c>
      <c r="AA3" s="18" t="s">
        <v>145</v>
      </c>
    </row>
    <row r="4" spans="1:29" ht="15" customHeight="1">
      <c r="A4" s="15" t="s">
        <v>169</v>
      </c>
      <c r="B4" s="41" t="s">
        <v>147</v>
      </c>
      <c r="C4" s="16" t="s">
        <v>150</v>
      </c>
      <c r="D4" s="18" t="s">
        <v>170</v>
      </c>
      <c r="E4" s="18" t="s">
        <v>157</v>
      </c>
      <c r="F4" s="17" t="s">
        <v>142</v>
      </c>
      <c r="G4" s="18" t="s">
        <v>11</v>
      </c>
      <c r="H4" s="18" t="s">
        <v>38</v>
      </c>
      <c r="I4" s="73">
        <v>109134.48</v>
      </c>
      <c r="J4" s="48">
        <v>10.257</v>
      </c>
      <c r="K4" s="44">
        <v>10640</v>
      </c>
      <c r="L4" s="45">
        <v>10640</v>
      </c>
      <c r="M4" s="45" t="s">
        <v>194</v>
      </c>
      <c r="N4" s="45">
        <v>10661.32</v>
      </c>
      <c r="O4" s="45">
        <v>109353.15923999999</v>
      </c>
      <c r="P4" s="17" t="s">
        <v>154</v>
      </c>
      <c r="Q4" s="17" t="s">
        <v>190</v>
      </c>
      <c r="R4" s="17">
        <v>9019430840</v>
      </c>
      <c r="S4" s="17">
        <v>465</v>
      </c>
      <c r="T4" s="17">
        <v>10008009</v>
      </c>
      <c r="U4" s="17" t="s">
        <v>141</v>
      </c>
      <c r="V4" s="17">
        <v>1039</v>
      </c>
      <c r="W4" s="17" t="s">
        <v>143</v>
      </c>
      <c r="X4" s="18" t="s">
        <v>156</v>
      </c>
      <c r="Y4" s="18" t="s">
        <v>144</v>
      </c>
      <c r="Z4" s="74" t="s">
        <v>171</v>
      </c>
      <c r="AA4" s="18" t="s">
        <v>145</v>
      </c>
    </row>
    <row r="5" spans="1:29" ht="15" customHeight="1">
      <c r="A5" s="15" t="s">
        <v>172</v>
      </c>
      <c r="B5" s="41" t="s">
        <v>147</v>
      </c>
      <c r="C5" s="16" t="s">
        <v>168</v>
      </c>
      <c r="D5" s="18" t="s">
        <v>173</v>
      </c>
      <c r="E5" s="18" t="s">
        <v>157</v>
      </c>
      <c r="F5" s="17" t="s">
        <v>142</v>
      </c>
      <c r="G5" s="18" t="s">
        <v>11</v>
      </c>
      <c r="H5" s="18" t="s">
        <v>38</v>
      </c>
      <c r="I5" s="44">
        <v>97260.24</v>
      </c>
      <c r="J5" s="48">
        <v>9.141</v>
      </c>
      <c r="K5" s="44">
        <v>10640</v>
      </c>
      <c r="L5" s="45">
        <v>10640</v>
      </c>
      <c r="M5" s="45" t="s">
        <v>194</v>
      </c>
      <c r="N5" s="45">
        <v>10661.32</v>
      </c>
      <c r="O5" s="45">
        <v>97455.126120000001</v>
      </c>
      <c r="P5" s="17" t="s">
        <v>154</v>
      </c>
      <c r="Q5" s="17" t="s">
        <v>190</v>
      </c>
      <c r="R5" s="17">
        <v>9019430840</v>
      </c>
      <c r="S5" s="17">
        <v>465</v>
      </c>
      <c r="T5" s="17">
        <v>10008009</v>
      </c>
      <c r="U5" s="17" t="s">
        <v>141</v>
      </c>
      <c r="V5" s="17">
        <v>1039</v>
      </c>
      <c r="W5" s="17" t="s">
        <v>143</v>
      </c>
      <c r="X5" s="18" t="s">
        <v>156</v>
      </c>
      <c r="Y5" s="18" t="s">
        <v>144</v>
      </c>
      <c r="Z5" s="74" t="s">
        <v>174</v>
      </c>
      <c r="AA5" s="18" t="s">
        <v>145</v>
      </c>
    </row>
    <row r="6" spans="1:29" ht="15" customHeight="1">
      <c r="A6" s="15" t="s">
        <v>175</v>
      </c>
      <c r="B6" s="41" t="s">
        <v>146</v>
      </c>
      <c r="C6" s="16" t="s">
        <v>163</v>
      </c>
      <c r="D6" s="18" t="s">
        <v>176</v>
      </c>
      <c r="E6" s="18" t="s">
        <v>157</v>
      </c>
      <c r="F6" s="17" t="s">
        <v>142</v>
      </c>
      <c r="G6" s="18" t="s">
        <v>11</v>
      </c>
      <c r="H6" s="18" t="s">
        <v>38</v>
      </c>
      <c r="I6" s="44">
        <v>124019.84</v>
      </c>
      <c r="J6" s="48">
        <v>11.656000000000001</v>
      </c>
      <c r="K6" s="44">
        <v>10640</v>
      </c>
      <c r="L6" s="45">
        <v>10640</v>
      </c>
      <c r="M6" s="45" t="s">
        <v>194</v>
      </c>
      <c r="N6" s="45">
        <v>10661.32</v>
      </c>
      <c r="O6" s="45">
        <v>124268.34592000001</v>
      </c>
      <c r="P6" s="17" t="s">
        <v>154</v>
      </c>
      <c r="Q6" s="17" t="s">
        <v>190</v>
      </c>
      <c r="R6" s="17">
        <v>9019430840</v>
      </c>
      <c r="S6" s="17">
        <v>465</v>
      </c>
      <c r="T6" s="17">
        <v>10008009</v>
      </c>
      <c r="U6" s="17" t="s">
        <v>141</v>
      </c>
      <c r="V6" s="17">
        <v>1039</v>
      </c>
      <c r="W6" s="17" t="s">
        <v>143</v>
      </c>
      <c r="X6" s="18" t="s">
        <v>156</v>
      </c>
      <c r="Y6" s="18" t="s">
        <v>144</v>
      </c>
      <c r="Z6" s="74" t="s">
        <v>177</v>
      </c>
      <c r="AA6" s="18" t="s">
        <v>145</v>
      </c>
    </row>
    <row r="7" spans="1:29" ht="15" customHeight="1">
      <c r="A7" s="15" t="s">
        <v>178</v>
      </c>
      <c r="B7" s="41" t="s">
        <v>146</v>
      </c>
      <c r="C7" s="16" t="s">
        <v>167</v>
      </c>
      <c r="D7" s="18" t="s">
        <v>170</v>
      </c>
      <c r="E7" s="18" t="s">
        <v>157</v>
      </c>
      <c r="F7" s="17" t="s">
        <v>142</v>
      </c>
      <c r="G7" s="18" t="s">
        <v>11</v>
      </c>
      <c r="H7" s="18" t="s">
        <v>38</v>
      </c>
      <c r="I7" s="44">
        <v>97760.320000000007</v>
      </c>
      <c r="J7" s="48">
        <v>9.1880000000000006</v>
      </c>
      <c r="K7" s="44">
        <v>10640</v>
      </c>
      <c r="L7" s="45">
        <v>10640</v>
      </c>
      <c r="M7" s="45" t="s">
        <v>194</v>
      </c>
      <c r="N7" s="45">
        <v>10661.32</v>
      </c>
      <c r="O7" s="45">
        <v>97956.208160000009</v>
      </c>
      <c r="P7" s="17" t="s">
        <v>154</v>
      </c>
      <c r="Q7" s="17" t="s">
        <v>190</v>
      </c>
      <c r="R7" s="17">
        <v>9019430840</v>
      </c>
      <c r="S7" s="17">
        <v>465</v>
      </c>
      <c r="T7" s="17">
        <v>10008009</v>
      </c>
      <c r="U7" s="17" t="s">
        <v>141</v>
      </c>
      <c r="V7" s="17">
        <v>1039</v>
      </c>
      <c r="W7" s="17" t="s">
        <v>143</v>
      </c>
      <c r="X7" s="18" t="s">
        <v>156</v>
      </c>
      <c r="Y7" s="18" t="s">
        <v>144</v>
      </c>
      <c r="Z7" s="74" t="s">
        <v>179</v>
      </c>
      <c r="AA7" s="18" t="s">
        <v>145</v>
      </c>
    </row>
    <row r="8" spans="1:29" ht="15" customHeight="1">
      <c r="A8" s="15" t="s">
        <v>180</v>
      </c>
      <c r="B8" s="41" t="s">
        <v>146</v>
      </c>
      <c r="C8" s="16" t="s">
        <v>151</v>
      </c>
      <c r="D8" s="18" t="s">
        <v>181</v>
      </c>
      <c r="E8" s="18" t="s">
        <v>157</v>
      </c>
      <c r="F8" s="17" t="s">
        <v>142</v>
      </c>
      <c r="G8" s="18" t="s">
        <v>11</v>
      </c>
      <c r="H8" s="18" t="s">
        <v>40</v>
      </c>
      <c r="I8" s="44">
        <v>126885.92</v>
      </c>
      <c r="J8" s="48">
        <v>8.218</v>
      </c>
      <c r="K8" s="44">
        <v>15440</v>
      </c>
      <c r="L8" s="45">
        <v>15440</v>
      </c>
      <c r="M8" s="45" t="s">
        <v>195</v>
      </c>
      <c r="N8" s="45">
        <v>16221.49</v>
      </c>
      <c r="O8" s="45">
        <v>133308.20481999998</v>
      </c>
      <c r="P8" s="17" t="s">
        <v>165</v>
      </c>
      <c r="Q8" s="17" t="s">
        <v>190</v>
      </c>
      <c r="R8" s="17">
        <v>9019430840</v>
      </c>
      <c r="S8" s="17">
        <v>465</v>
      </c>
      <c r="T8" s="17">
        <v>10008009</v>
      </c>
      <c r="U8" s="17" t="s">
        <v>141</v>
      </c>
      <c r="V8" s="17">
        <v>1069</v>
      </c>
      <c r="W8" s="17" t="s">
        <v>143</v>
      </c>
      <c r="X8" s="18" t="s">
        <v>156</v>
      </c>
      <c r="Y8" s="18" t="s">
        <v>144</v>
      </c>
      <c r="Z8" s="74" t="s">
        <v>182</v>
      </c>
      <c r="AA8" s="18" t="s">
        <v>145</v>
      </c>
    </row>
    <row r="9" spans="1:29" ht="15" customHeight="1">
      <c r="A9" s="15" t="s">
        <v>183</v>
      </c>
      <c r="B9" s="41" t="s">
        <v>147</v>
      </c>
      <c r="C9" s="16" t="s">
        <v>166</v>
      </c>
      <c r="D9" s="18" t="s">
        <v>184</v>
      </c>
      <c r="E9" s="18" t="s">
        <v>157</v>
      </c>
      <c r="F9" s="17" t="s">
        <v>142</v>
      </c>
      <c r="G9" s="18" t="s">
        <v>11</v>
      </c>
      <c r="H9" s="18" t="s">
        <v>38</v>
      </c>
      <c r="I9" s="44">
        <v>150045.28</v>
      </c>
      <c r="J9" s="48">
        <v>14.102</v>
      </c>
      <c r="K9" s="44">
        <v>10640</v>
      </c>
      <c r="L9" s="45">
        <v>10640</v>
      </c>
      <c r="M9" s="45" t="s">
        <v>194</v>
      </c>
      <c r="N9" s="45">
        <v>10661.32</v>
      </c>
      <c r="O9" s="45">
        <v>150345.93463999999</v>
      </c>
      <c r="P9" s="17" t="s">
        <v>154</v>
      </c>
      <c r="Q9" s="17" t="s">
        <v>190</v>
      </c>
      <c r="R9" s="17">
        <v>9019430840</v>
      </c>
      <c r="S9" s="17">
        <v>465</v>
      </c>
      <c r="T9" s="17">
        <v>10008009</v>
      </c>
      <c r="U9" s="17" t="s">
        <v>141</v>
      </c>
      <c r="V9" s="17">
        <v>1039</v>
      </c>
      <c r="W9" s="17" t="s">
        <v>143</v>
      </c>
      <c r="X9" s="18" t="s">
        <v>156</v>
      </c>
      <c r="Y9" s="18" t="s">
        <v>144</v>
      </c>
      <c r="Z9" s="74" t="s">
        <v>185</v>
      </c>
      <c r="AA9" s="18" t="s">
        <v>145</v>
      </c>
    </row>
    <row r="10" spans="1:29" ht="15" customHeight="1">
      <c r="A10" s="15" t="s">
        <v>186</v>
      </c>
      <c r="B10" s="41" t="s">
        <v>149</v>
      </c>
      <c r="C10" s="16" t="s">
        <v>164</v>
      </c>
      <c r="D10" s="18" t="s">
        <v>187</v>
      </c>
      <c r="E10" s="18" t="s">
        <v>157</v>
      </c>
      <c r="F10" s="17" t="s">
        <v>142</v>
      </c>
      <c r="G10" s="18" t="s">
        <v>11</v>
      </c>
      <c r="H10" s="18" t="s">
        <v>38</v>
      </c>
      <c r="I10" s="44">
        <v>112890.4</v>
      </c>
      <c r="J10" s="48">
        <v>10.61</v>
      </c>
      <c r="K10" s="44">
        <v>10640</v>
      </c>
      <c r="L10" s="45">
        <v>10640</v>
      </c>
      <c r="M10" s="45" t="s">
        <v>194</v>
      </c>
      <c r="N10" s="45">
        <v>10661.32</v>
      </c>
      <c r="O10" s="45">
        <v>113116.60519999999</v>
      </c>
      <c r="P10" s="17" t="s">
        <v>154</v>
      </c>
      <c r="Q10" s="17" t="s">
        <v>190</v>
      </c>
      <c r="R10" s="17">
        <v>9019430840</v>
      </c>
      <c r="S10" s="17">
        <v>465</v>
      </c>
      <c r="T10" s="17">
        <v>10008009</v>
      </c>
      <c r="U10" s="17" t="s">
        <v>141</v>
      </c>
      <c r="V10" s="17">
        <v>1039</v>
      </c>
      <c r="W10" s="17" t="s">
        <v>143</v>
      </c>
      <c r="X10" s="18" t="s">
        <v>156</v>
      </c>
      <c r="Y10" s="18" t="s">
        <v>144</v>
      </c>
      <c r="Z10" s="74" t="s">
        <v>188</v>
      </c>
      <c r="AA10" s="18" t="s">
        <v>145</v>
      </c>
    </row>
    <row r="12" spans="1:29">
      <c r="O12" s="46">
        <f>SUM(O2:O11)</f>
        <v>1078420.8378699999</v>
      </c>
    </row>
  </sheetData>
  <phoneticPr fontId="2" type="noConversion"/>
  <conditionalFormatting sqref="A1:A1048576">
    <cfRule type="duplicateValues" dxfId="0" priority="1"/>
  </conditionalFormatting>
  <pageMargins left="0.75" right="0.75" top="1" bottom="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C30E4-1466-4D3C-B7D2-3C11BC02AF23}">
  <sheetPr codeName="Hoja4"/>
  <dimension ref="A1:C40"/>
  <sheetViews>
    <sheetView workbookViewId="0">
      <selection sqref="A1:C40"/>
    </sheetView>
  </sheetViews>
  <sheetFormatPr baseColWidth="10" defaultRowHeight="12.75"/>
  <cols>
    <col min="1" max="1" width="6.42578125" bestFit="1" customWidth="1"/>
    <col min="2" max="2" width="3" bestFit="1" customWidth="1"/>
    <col min="3" max="3" width="28.42578125" bestFit="1" customWidth="1"/>
  </cols>
  <sheetData>
    <row r="1" spans="1:3">
      <c r="A1" s="13" t="s">
        <v>80</v>
      </c>
      <c r="B1" s="13" t="s">
        <v>81</v>
      </c>
      <c r="C1" s="13" t="s">
        <v>82</v>
      </c>
    </row>
    <row r="2" spans="1:3">
      <c r="A2" s="14">
        <v>999</v>
      </c>
      <c r="B2" s="14" t="s">
        <v>83</v>
      </c>
      <c r="C2" s="14" t="s">
        <v>84</v>
      </c>
    </row>
    <row r="3" spans="1:3">
      <c r="A3" s="14">
        <v>1001</v>
      </c>
      <c r="B3" s="14" t="s">
        <v>83</v>
      </c>
      <c r="C3" s="14" t="s">
        <v>85</v>
      </c>
    </row>
    <row r="4" spans="1:3">
      <c r="A4" s="14">
        <v>1011</v>
      </c>
      <c r="B4" s="14" t="s">
        <v>83</v>
      </c>
      <c r="C4" s="14" t="s">
        <v>86</v>
      </c>
    </row>
    <row r="5" spans="1:3">
      <c r="A5" s="14">
        <v>1036</v>
      </c>
      <c r="B5" s="14" t="s">
        <v>83</v>
      </c>
      <c r="C5" s="14" t="s">
        <v>87</v>
      </c>
    </row>
    <row r="6" spans="1:3">
      <c r="A6" s="14">
        <v>1076</v>
      </c>
      <c r="B6" s="14" t="s">
        <v>83</v>
      </c>
      <c r="C6" s="14" t="s">
        <v>88</v>
      </c>
    </row>
    <row r="7" spans="1:3">
      <c r="A7" s="14">
        <v>1605</v>
      </c>
      <c r="B7" s="14" t="s">
        <v>83</v>
      </c>
      <c r="C7" s="14" t="s">
        <v>89</v>
      </c>
    </row>
    <row r="8" spans="1:3">
      <c r="A8" s="14">
        <v>1642</v>
      </c>
      <c r="B8" s="14" t="s">
        <v>83</v>
      </c>
      <c r="C8" s="14" t="s">
        <v>90</v>
      </c>
    </row>
    <row r="9" spans="1:3">
      <c r="A9" s="14">
        <v>1680</v>
      </c>
      <c r="B9" s="14" t="s">
        <v>83</v>
      </c>
      <c r="C9" s="14" t="s">
        <v>91</v>
      </c>
    </row>
    <row r="10" spans="1:3">
      <c r="A10" s="14">
        <v>1685</v>
      </c>
      <c r="B10" s="14" t="s">
        <v>83</v>
      </c>
      <c r="C10" s="14" t="s">
        <v>92</v>
      </c>
    </row>
    <row r="11" spans="1:3">
      <c r="A11" s="14">
        <v>1745</v>
      </c>
      <c r="B11" s="14" t="s">
        <v>83</v>
      </c>
      <c r="C11" s="14" t="s">
        <v>93</v>
      </c>
    </row>
    <row r="12" spans="1:3">
      <c r="A12" s="14">
        <v>1774</v>
      </c>
      <c r="B12" s="14" t="s">
        <v>83</v>
      </c>
      <c r="C12" s="14" t="s">
        <v>94</v>
      </c>
    </row>
    <row r="13" spans="1:3">
      <c r="A13" s="14">
        <v>1789</v>
      </c>
      <c r="B13" s="14" t="s">
        <v>83</v>
      </c>
      <c r="C13" s="14" t="s">
        <v>95</v>
      </c>
    </row>
    <row r="14" spans="1:3">
      <c r="A14" s="14">
        <v>1993</v>
      </c>
      <c r="B14" s="14" t="s">
        <v>83</v>
      </c>
      <c r="C14" s="14" t="s">
        <v>96</v>
      </c>
    </row>
    <row r="15" spans="1:3">
      <c r="A15" s="14">
        <v>2084</v>
      </c>
      <c r="B15" s="14" t="s">
        <v>83</v>
      </c>
      <c r="C15" s="14" t="s">
        <v>97</v>
      </c>
    </row>
    <row r="16" spans="1:3">
      <c r="A16" s="14">
        <v>2150</v>
      </c>
      <c r="B16" s="14" t="s">
        <v>83</v>
      </c>
      <c r="C16" s="14" t="s">
        <v>98</v>
      </c>
    </row>
    <row r="17" spans="1:3">
      <c r="A17" s="14">
        <v>2181</v>
      </c>
      <c r="B17" s="14" t="s">
        <v>83</v>
      </c>
      <c r="C17" s="14" t="s">
        <v>99</v>
      </c>
    </row>
    <row r="18" spans="1:3">
      <c r="A18" s="14">
        <v>2205</v>
      </c>
      <c r="B18" s="14" t="s">
        <v>83</v>
      </c>
      <c r="C18" s="14" t="s">
        <v>100</v>
      </c>
    </row>
    <row r="19" spans="1:3">
      <c r="A19" s="14">
        <v>2212</v>
      </c>
      <c r="B19" s="14" t="s">
        <v>83</v>
      </c>
      <c r="C19" s="14" t="s">
        <v>101</v>
      </c>
    </row>
    <row r="20" spans="1:3">
      <c r="A20" s="14">
        <v>2220</v>
      </c>
      <c r="B20" s="14" t="s">
        <v>83</v>
      </c>
      <c r="C20" s="14" t="s">
        <v>102</v>
      </c>
    </row>
    <row r="21" spans="1:3">
      <c r="A21" s="14">
        <v>2250</v>
      </c>
      <c r="B21" s="14" t="s">
        <v>83</v>
      </c>
      <c r="C21" s="14" t="s">
        <v>103</v>
      </c>
    </row>
    <row r="22" spans="1:3">
      <c r="A22" s="14">
        <v>2295</v>
      </c>
      <c r="B22" s="14" t="s">
        <v>83</v>
      </c>
      <c r="C22" s="14" t="s">
        <v>104</v>
      </c>
    </row>
    <row r="23" spans="1:3">
      <c r="A23" s="14">
        <v>2314</v>
      </c>
      <c r="B23" s="14" t="s">
        <v>83</v>
      </c>
      <c r="C23" s="14" t="s">
        <v>105</v>
      </c>
    </row>
    <row r="24" spans="1:3">
      <c r="A24" s="14">
        <v>2332</v>
      </c>
      <c r="B24" s="14" t="s">
        <v>83</v>
      </c>
      <c r="C24" s="14" t="s">
        <v>106</v>
      </c>
    </row>
    <row r="25" spans="1:3">
      <c r="A25" s="14">
        <v>2377</v>
      </c>
      <c r="B25" s="14" t="s">
        <v>83</v>
      </c>
      <c r="C25" s="14" t="s">
        <v>107</v>
      </c>
    </row>
    <row r="26" spans="1:3">
      <c r="A26" s="14">
        <v>2384</v>
      </c>
      <c r="B26" s="14" t="s">
        <v>83</v>
      </c>
      <c r="C26" s="14" t="s">
        <v>108</v>
      </c>
    </row>
    <row r="27" spans="1:3">
      <c r="A27" s="14">
        <v>2385</v>
      </c>
      <c r="B27" s="14" t="s">
        <v>83</v>
      </c>
      <c r="C27" s="14" t="s">
        <v>109</v>
      </c>
    </row>
    <row r="28" spans="1:3">
      <c r="A28" s="14">
        <v>2388</v>
      </c>
      <c r="B28" s="14" t="s">
        <v>83</v>
      </c>
      <c r="C28" s="14" t="s">
        <v>110</v>
      </c>
    </row>
    <row r="29" spans="1:3">
      <c r="A29" s="14">
        <v>2519</v>
      </c>
      <c r="B29" s="14" t="s">
        <v>83</v>
      </c>
      <c r="C29" s="14" t="s">
        <v>111</v>
      </c>
    </row>
    <row r="30" spans="1:3">
      <c r="A30" s="14">
        <v>2520</v>
      </c>
      <c r="B30" s="14" t="s">
        <v>83</v>
      </c>
      <c r="C30" s="14" t="s">
        <v>112</v>
      </c>
    </row>
    <row r="31" spans="1:3">
      <c r="A31" s="14">
        <v>2560</v>
      </c>
      <c r="B31" s="14" t="s">
        <v>83</v>
      </c>
      <c r="C31" s="14" t="s">
        <v>113</v>
      </c>
    </row>
    <row r="32" spans="1:3">
      <c r="A32" s="14">
        <v>2563</v>
      </c>
      <c r="B32" s="14" t="s">
        <v>83</v>
      </c>
      <c r="C32" s="14" t="s">
        <v>114</v>
      </c>
    </row>
    <row r="33" spans="1:3">
      <c r="A33" s="14">
        <v>2979</v>
      </c>
      <c r="B33" s="14" t="s">
        <v>83</v>
      </c>
      <c r="C33" s="14" t="s">
        <v>115</v>
      </c>
    </row>
    <row r="34" spans="1:3">
      <c r="A34" s="14">
        <v>3024</v>
      </c>
      <c r="B34" s="14" t="s">
        <v>83</v>
      </c>
      <c r="C34" s="14" t="s">
        <v>116</v>
      </c>
    </row>
    <row r="35" spans="1:3">
      <c r="A35" s="14">
        <v>3083</v>
      </c>
      <c r="B35" s="14" t="s">
        <v>83</v>
      </c>
      <c r="C35" s="14" t="s">
        <v>117</v>
      </c>
    </row>
    <row r="36" spans="1:3">
      <c r="A36" s="14">
        <v>3197</v>
      </c>
      <c r="B36" s="14" t="s">
        <v>83</v>
      </c>
      <c r="C36" s="14" t="s">
        <v>118</v>
      </c>
    </row>
    <row r="37" spans="1:3">
      <c r="A37" s="14">
        <v>3307</v>
      </c>
      <c r="B37" s="14" t="s">
        <v>83</v>
      </c>
      <c r="C37" s="14" t="s">
        <v>119</v>
      </c>
    </row>
    <row r="38" spans="1:3">
      <c r="A38" s="14">
        <v>3409</v>
      </c>
      <c r="B38" s="14" t="s">
        <v>83</v>
      </c>
      <c r="C38" s="14" t="s">
        <v>120</v>
      </c>
    </row>
    <row r="39" spans="1:3">
      <c r="A39" s="14">
        <v>3412</v>
      </c>
      <c r="B39" s="14" t="s">
        <v>83</v>
      </c>
      <c r="C39" s="14" t="s">
        <v>121</v>
      </c>
    </row>
    <row r="40" spans="1:3">
      <c r="A40" s="14">
        <v>3424</v>
      </c>
      <c r="B40" s="14" t="s">
        <v>83</v>
      </c>
      <c r="C40" s="14" t="s">
        <v>122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6201D689870FD46A10C35ECA2968873" ma:contentTypeVersion="12" ma:contentTypeDescription="Create a new document." ma:contentTypeScope="" ma:versionID="784ccaa3074c0f76cfca0f3304fc691b">
  <xsd:schema xmlns:xsd="http://www.w3.org/2001/XMLSchema" xmlns:xs="http://www.w3.org/2001/XMLSchema" xmlns:p="http://schemas.microsoft.com/office/2006/metadata/properties" xmlns:ns2="5fde8ceb-03f6-4652-933b-36820bb0afb8" xmlns:ns3="51e34d96-2713-401a-a424-b548f19a95db" targetNamespace="http://schemas.microsoft.com/office/2006/metadata/properties" ma:root="true" ma:fieldsID="1b1f556876ad96faf77877974b29d34d" ns2:_="" ns3:_="">
    <xsd:import namespace="5fde8ceb-03f6-4652-933b-36820bb0afb8"/>
    <xsd:import namespace="51e34d96-2713-401a-a424-b548f19a95d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fde8ceb-03f6-4652-933b-36820bb0afb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0a6562b6-5c04-41ac-9e1b-c206007f376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34d96-2713-401a-a424-b548f19a95d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133afc3-d25d-4105-bf93-68a7b1e98706}" ma:internalName="TaxCatchAll" ma:showField="CatchAllData" ma:web="51e34d96-2713-401a-a424-b548f19a95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e34d96-2713-401a-a424-b548f19a95db" xsi:nil="true"/>
    <lcf76f155ced4ddcb4097134ff3c332f xmlns="5fde8ceb-03f6-4652-933b-36820bb0afb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ACB34B2-688E-425E-8371-1ED14C2A8E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fde8ceb-03f6-4652-933b-36820bb0afb8"/>
    <ds:schemaRef ds:uri="51e34d96-2713-401a-a424-b548f19a95d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2BD314-E2F1-4BE2-8070-4ACCA2E415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22E5E7C-395D-49EB-A8D9-08D3924624C5}">
  <ds:schemaRefs>
    <ds:schemaRef ds:uri="http://schemas.microsoft.com/office/2006/metadata/properties"/>
    <ds:schemaRef ds:uri="http://schemas.microsoft.com/office/infopath/2007/PartnerControls"/>
    <ds:schemaRef ds:uri="51e34d96-2713-401a-a424-b548f19a95db"/>
    <ds:schemaRef ds:uri="5fde8ceb-03f6-4652-933b-36820bb0afb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Oculta</vt:lpstr>
      <vt:lpstr>Tabla</vt:lpstr>
      <vt:lpstr>Datos</vt:lpstr>
      <vt:lpstr>Ley Frontera</vt:lpstr>
      <vt:lpstr>Tabla!Área_de_impresión</vt:lpstr>
      <vt:lpstr>EDS</vt:lpstr>
      <vt:lpstr>Volumen</vt:lpstr>
    </vt:vector>
  </TitlesOfParts>
  <Company>ml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Plantilla Informe Movilidad Corporativa</dc:title>
  <dc:creator>Alexander Gutierrez</dc:creator>
  <dc:description>Plantilla para envío de informes del área de Movilidad Corporativa</dc:description>
  <cp:lastModifiedBy>Javier Gonzalo Fernández Bolañoz</cp:lastModifiedBy>
  <cp:lastPrinted>2012-04-11T16:43:54Z</cp:lastPrinted>
  <dcterms:created xsi:type="dcterms:W3CDTF">2009-08-18T14:05:14Z</dcterms:created>
  <dcterms:modified xsi:type="dcterms:W3CDTF">2025-02-14T17:51:37Z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0x01010026201D689870FD46A10C35ECA2968873</vt:lpwstr>
  </property>
  <property fmtid="{D5CDD505-2E9C-101B-9397-08002B2CF9AE}" pid="3" name="MediaServiceImageTags">
    <vt:lpwstr/>
  </property>
</Properties>
</file>